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21\情報処理部共有\02団体予約係\木幡\12WEB掲載セット\"/>
    </mc:Choice>
  </mc:AlternateContent>
  <xr:revisionPtr revIDLastSave="0" documentId="13_ncr:1_{DF7E3A08-F5EE-4282-9CCE-7F8AF84B0A6C}" xr6:coauthVersionLast="47" xr6:coauthVersionMax="47" xr10:uidLastSave="{00000000-0000-0000-0000-000000000000}"/>
  <bookViews>
    <workbookView xWindow="-120" yWindow="-120" windowWidth="29040" windowHeight="15720" firstSheet="1" activeTab="1" xr2:uid="{B863C570-DEC9-4F73-B4AB-D1F3BCB46D67}"/>
  </bookViews>
  <sheets>
    <sheet name="注意事項" sheetId="5" state="hidden" r:id="rId1"/>
    <sheet name="健診名簿（原本）" sheetId="3" r:id="rId2"/>
    <sheet name="リスト" sheetId="4" state="hidden" r:id="rId3"/>
  </sheets>
  <externalReferences>
    <externalReference r:id="rId4"/>
  </externalReferences>
  <definedNames>
    <definedName name="_xlnm._FilterDatabase" localSheetId="1" hidden="1">'健診名簿（原本）'!$A$10:$AJ$64</definedName>
    <definedName name="_xlnm.Print_Area" localSheetId="1">'健診名簿（原本）'!$A$1:$Y$24</definedName>
    <definedName name="_xlnm.Print_Titles" localSheetId="1">'健診名簿（原本）'!$1:$9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L22" i="3"/>
  <c r="Q22" i="3" s="1"/>
  <c r="L23" i="3"/>
  <c r="Q23" i="3" s="1"/>
  <c r="L24" i="3"/>
  <c r="Q24" i="3" s="1"/>
  <c r="L25" i="3"/>
  <c r="L26" i="3"/>
  <c r="Q26" i="3" s="1"/>
  <c r="L27" i="3"/>
  <c r="Q27" i="3" s="1"/>
  <c r="L28" i="3"/>
  <c r="Q28" i="3" s="1"/>
  <c r="L29" i="3"/>
  <c r="Q29" i="3" s="1"/>
  <c r="L30" i="3"/>
  <c r="L31" i="3"/>
  <c r="L32" i="3"/>
  <c r="Q32" i="3" s="1"/>
  <c r="L33" i="3"/>
  <c r="L34" i="3"/>
  <c r="Q34" i="3" s="1"/>
  <c r="L35" i="3"/>
  <c r="Q35" i="3" s="1"/>
  <c r="L36" i="3"/>
  <c r="Q36" i="3" s="1"/>
  <c r="L37" i="3"/>
  <c r="L38" i="3"/>
  <c r="Q38" i="3" s="1"/>
  <c r="L39" i="3"/>
  <c r="Q39" i="3" s="1"/>
  <c r="L40" i="3"/>
  <c r="Q40" i="3" s="1"/>
  <c r="L41" i="3"/>
  <c r="Q41" i="3" s="1"/>
  <c r="L42" i="3"/>
  <c r="Q42" i="3" s="1"/>
  <c r="L43" i="3"/>
  <c r="L44" i="3"/>
  <c r="Q44" i="3" s="1"/>
  <c r="L45" i="3"/>
  <c r="L46" i="3"/>
  <c r="Q46" i="3" s="1"/>
  <c r="L47" i="3"/>
  <c r="L48" i="3"/>
  <c r="Q48" i="3" s="1"/>
  <c r="L49" i="3"/>
  <c r="L50" i="3"/>
  <c r="L51" i="3"/>
  <c r="L52" i="3"/>
  <c r="Q52" i="3" s="1"/>
  <c r="L53" i="3"/>
  <c r="L54" i="3"/>
  <c r="Q54" i="3" s="1"/>
  <c r="L55" i="3"/>
  <c r="L56" i="3"/>
  <c r="Q56" i="3" s="1"/>
  <c r="L57" i="3"/>
  <c r="Q57" i="3" s="1"/>
  <c r="L58" i="3"/>
  <c r="L59" i="3"/>
  <c r="Q59" i="3" s="1"/>
  <c r="L60" i="3"/>
  <c r="Q60" i="3" s="1"/>
  <c r="L61" i="3"/>
  <c r="L62" i="3"/>
  <c r="L63" i="3"/>
  <c r="L64" i="3"/>
  <c r="Q64" i="3" s="1"/>
  <c r="L65" i="3"/>
  <c r="Q65" i="3" s="1"/>
  <c r="L66" i="3"/>
  <c r="Q66" i="3" s="1"/>
  <c r="L67" i="3"/>
  <c r="Q67" i="3" s="1"/>
  <c r="L68" i="3"/>
  <c r="Q68" i="3" s="1"/>
  <c r="L69" i="3"/>
  <c r="L70" i="3"/>
  <c r="Q70" i="3" s="1"/>
  <c r="L71" i="3"/>
  <c r="Q71" i="3" s="1"/>
  <c r="L72" i="3"/>
  <c r="Q72" i="3" s="1"/>
  <c r="L73" i="3"/>
  <c r="L74" i="3"/>
  <c r="L75" i="3"/>
  <c r="Q75" i="3" s="1"/>
  <c r="L76" i="3"/>
  <c r="Q76" i="3" s="1"/>
  <c r="L77" i="3"/>
  <c r="Q77" i="3" s="1"/>
  <c r="L78" i="3"/>
  <c r="Q78" i="3" s="1"/>
  <c r="L79" i="3"/>
  <c r="Q79" i="3" s="1"/>
  <c r="L80" i="3"/>
  <c r="Q80" i="3" s="1"/>
  <c r="L81" i="3"/>
  <c r="L82" i="3"/>
  <c r="L83" i="3"/>
  <c r="Q83" i="3" s="1"/>
  <c r="L84" i="3"/>
  <c r="L85" i="3"/>
  <c r="L86" i="3"/>
  <c r="Q86" i="3" s="1"/>
  <c r="L87" i="3"/>
  <c r="L88" i="3"/>
  <c r="Q88" i="3" s="1"/>
  <c r="L89" i="3"/>
  <c r="Q89" i="3" s="1"/>
  <c r="L90" i="3"/>
  <c r="Q90" i="3" s="1"/>
  <c r="L91" i="3"/>
  <c r="Q91" i="3" s="1"/>
  <c r="L92" i="3"/>
  <c r="Q92" i="3" s="1"/>
  <c r="L93" i="3"/>
  <c r="L94" i="3"/>
  <c r="L95" i="3"/>
  <c r="Q95" i="3" s="1"/>
  <c r="L96" i="3"/>
  <c r="Q96" i="3" s="1"/>
  <c r="L97" i="3"/>
  <c r="L98" i="3"/>
  <c r="Q98" i="3" s="1"/>
  <c r="L99" i="3"/>
  <c r="Q99" i="3" s="1"/>
  <c r="L100" i="3"/>
  <c r="Q100" i="3" s="1"/>
  <c r="L101" i="3"/>
  <c r="Q101" i="3" s="1"/>
  <c r="L102" i="3"/>
  <c r="Q102" i="3" s="1"/>
  <c r="L103" i="3"/>
  <c r="Q103" i="3" s="1"/>
  <c r="L104" i="3"/>
  <c r="Q104" i="3" s="1"/>
  <c r="L105" i="3"/>
  <c r="L106" i="3"/>
  <c r="L107" i="3"/>
  <c r="Q107" i="3" s="1"/>
  <c r="L108" i="3"/>
  <c r="L109" i="3"/>
  <c r="Q109" i="3" s="1"/>
  <c r="L11" i="3"/>
  <c r="Q11" i="3" s="1"/>
  <c r="L12" i="3"/>
  <c r="L13" i="3"/>
  <c r="Q13" i="3" s="1"/>
  <c r="L14" i="3"/>
  <c r="Q14" i="3" s="1"/>
  <c r="L15" i="3"/>
  <c r="Q15" i="3" s="1"/>
  <c r="L16" i="3"/>
  <c r="L17" i="3"/>
  <c r="Q17" i="3" s="1"/>
  <c r="L18" i="3"/>
  <c r="L19" i="3"/>
  <c r="Q19" i="3" s="1"/>
  <c r="L20" i="3"/>
  <c r="Q20" i="3" s="1"/>
  <c r="L10" i="3"/>
  <c r="Q69" i="3"/>
  <c r="Q81" i="3"/>
  <c r="Q93" i="3"/>
  <c r="Q105" i="3"/>
  <c r="Q108" i="3"/>
  <c r="S109" i="3"/>
  <c r="T109" i="3"/>
  <c r="G109" i="3"/>
  <c r="T108" i="3"/>
  <c r="S108" i="3"/>
  <c r="G108" i="3"/>
  <c r="T107" i="3"/>
  <c r="G107" i="3"/>
  <c r="Q106" i="3"/>
  <c r="T106" i="3"/>
  <c r="G106" i="3"/>
  <c r="T105" i="3"/>
  <c r="G105" i="3"/>
  <c r="G104" i="3"/>
  <c r="G103" i="3"/>
  <c r="T102" i="3"/>
  <c r="S102" i="3"/>
  <c r="R102" i="3"/>
  <c r="G102" i="3"/>
  <c r="S101" i="3"/>
  <c r="R101" i="3"/>
  <c r="T101" i="3"/>
  <c r="G101" i="3"/>
  <c r="T100" i="3"/>
  <c r="S100" i="3"/>
  <c r="R100" i="3"/>
  <c r="G100" i="3"/>
  <c r="T99" i="3"/>
  <c r="S99" i="3"/>
  <c r="R99" i="3"/>
  <c r="G99" i="3"/>
  <c r="T98" i="3"/>
  <c r="R98" i="3"/>
  <c r="S98" i="3"/>
  <c r="G98" i="3"/>
  <c r="S97" i="3"/>
  <c r="R97" i="3"/>
  <c r="Q97" i="3"/>
  <c r="T97" i="3"/>
  <c r="G97" i="3"/>
  <c r="T96" i="3"/>
  <c r="S96" i="3"/>
  <c r="G96" i="3"/>
  <c r="R95" i="3"/>
  <c r="T95" i="3"/>
  <c r="G95" i="3"/>
  <c r="Q94" i="3"/>
  <c r="T94" i="3"/>
  <c r="G94" i="3"/>
  <c r="T93" i="3"/>
  <c r="G93" i="3"/>
  <c r="G92" i="3"/>
  <c r="G91" i="3"/>
  <c r="S90" i="3"/>
  <c r="R90" i="3"/>
  <c r="T90" i="3"/>
  <c r="G90" i="3"/>
  <c r="S89" i="3"/>
  <c r="R89" i="3"/>
  <c r="T89" i="3"/>
  <c r="G89" i="3"/>
  <c r="T88" i="3"/>
  <c r="S88" i="3"/>
  <c r="R88" i="3"/>
  <c r="G88" i="3"/>
  <c r="T87" i="3"/>
  <c r="S87" i="3"/>
  <c r="Q87" i="3"/>
  <c r="R87" i="3"/>
  <c r="G87" i="3"/>
  <c r="T86" i="3"/>
  <c r="R86" i="3"/>
  <c r="S86" i="3"/>
  <c r="G86" i="3"/>
  <c r="S85" i="3"/>
  <c r="Q85" i="3"/>
  <c r="T85" i="3"/>
  <c r="G85" i="3"/>
  <c r="T84" i="3"/>
  <c r="Q84" i="3"/>
  <c r="S84" i="3"/>
  <c r="G84" i="3"/>
  <c r="R83" i="3"/>
  <c r="T83" i="3"/>
  <c r="G83" i="3"/>
  <c r="Q82" i="3"/>
  <c r="T82" i="3"/>
  <c r="G82" i="3"/>
  <c r="T81" i="3"/>
  <c r="G81" i="3"/>
  <c r="G80" i="3"/>
  <c r="G79" i="3"/>
  <c r="S78" i="3"/>
  <c r="R78" i="3"/>
  <c r="T78" i="3"/>
  <c r="G78" i="3"/>
  <c r="S77" i="3"/>
  <c r="R77" i="3"/>
  <c r="T77" i="3"/>
  <c r="G77" i="3"/>
  <c r="T76" i="3"/>
  <c r="S76" i="3"/>
  <c r="R76" i="3"/>
  <c r="G76" i="3"/>
  <c r="T75" i="3"/>
  <c r="S75" i="3"/>
  <c r="R75" i="3"/>
  <c r="G75" i="3"/>
  <c r="T74" i="3"/>
  <c r="R74" i="3"/>
  <c r="Q74" i="3"/>
  <c r="S74" i="3"/>
  <c r="G74" i="3"/>
  <c r="S73" i="3"/>
  <c r="Q73" i="3"/>
  <c r="T73" i="3"/>
  <c r="G73" i="3"/>
  <c r="T72" i="3"/>
  <c r="R72" i="3"/>
  <c r="S72" i="3"/>
  <c r="G72" i="3"/>
  <c r="S71" i="3"/>
  <c r="R71" i="3"/>
  <c r="T71" i="3"/>
  <c r="G71" i="3"/>
  <c r="S70" i="3"/>
  <c r="T70" i="3"/>
  <c r="G70" i="3"/>
  <c r="S69" i="3"/>
  <c r="T69" i="3"/>
  <c r="G69" i="3"/>
  <c r="T68" i="3"/>
  <c r="S68" i="3"/>
  <c r="R68" i="3"/>
  <c r="G68" i="3"/>
  <c r="G67" i="3"/>
  <c r="AH67" i="3" s="1"/>
  <c r="S66" i="3"/>
  <c r="T66" i="3"/>
  <c r="G66" i="3"/>
  <c r="AD66" i="3" s="1"/>
  <c r="S65" i="3"/>
  <c r="T65" i="3"/>
  <c r="G65" i="3"/>
  <c r="AB65" i="3" s="1"/>
  <c r="T64" i="3"/>
  <c r="S64" i="3"/>
  <c r="R64" i="3"/>
  <c r="G64" i="3"/>
  <c r="AG64" i="3" s="1"/>
  <c r="Q63" i="3"/>
  <c r="G63" i="3"/>
  <c r="AH63" i="3" s="1"/>
  <c r="S62" i="3"/>
  <c r="Q62" i="3"/>
  <c r="T62" i="3"/>
  <c r="G62" i="3"/>
  <c r="AE62" i="3" s="1"/>
  <c r="S61" i="3"/>
  <c r="Q61" i="3"/>
  <c r="T61" i="3"/>
  <c r="G61" i="3"/>
  <c r="AB61" i="3" s="1"/>
  <c r="T60" i="3"/>
  <c r="S60" i="3"/>
  <c r="R60" i="3"/>
  <c r="G60" i="3"/>
  <c r="AG60" i="3" s="1"/>
  <c r="G59" i="3"/>
  <c r="AG59" i="3" s="1"/>
  <c r="S58" i="3"/>
  <c r="Q58" i="3"/>
  <c r="T58" i="3"/>
  <c r="G58" i="3"/>
  <c r="AE58" i="3" s="1"/>
  <c r="S57" i="3"/>
  <c r="T57" i="3"/>
  <c r="G57" i="3"/>
  <c r="AB57" i="3" s="1"/>
  <c r="T56" i="3"/>
  <c r="S56" i="3"/>
  <c r="R56" i="3"/>
  <c r="G56" i="3"/>
  <c r="AG56" i="3" s="1"/>
  <c r="Q55" i="3"/>
  <c r="G55" i="3"/>
  <c r="AH55" i="3" s="1"/>
  <c r="S54" i="3"/>
  <c r="R54" i="3"/>
  <c r="T54" i="3"/>
  <c r="G54" i="3"/>
  <c r="AE54" i="3" s="1"/>
  <c r="S53" i="3"/>
  <c r="Q53" i="3"/>
  <c r="T53" i="3"/>
  <c r="G53" i="3"/>
  <c r="AB53" i="3" s="1"/>
  <c r="T52" i="3"/>
  <c r="S52" i="3"/>
  <c r="R52" i="3"/>
  <c r="G52" i="3"/>
  <c r="AG52" i="3" s="1"/>
  <c r="Q51" i="3"/>
  <c r="G51" i="3"/>
  <c r="AH51" i="3" s="1"/>
  <c r="S50" i="3"/>
  <c r="R50" i="3"/>
  <c r="Q50" i="3"/>
  <c r="T50" i="3"/>
  <c r="G50" i="3"/>
  <c r="AE50" i="3" s="1"/>
  <c r="S49" i="3"/>
  <c r="Q49" i="3"/>
  <c r="T49" i="3"/>
  <c r="G49" i="3"/>
  <c r="AB49" i="3" s="1"/>
  <c r="T48" i="3"/>
  <c r="S48" i="3"/>
  <c r="R48" i="3"/>
  <c r="G48" i="3"/>
  <c r="AG48" i="3" s="1"/>
  <c r="Q47" i="3"/>
  <c r="G47" i="3"/>
  <c r="AH47" i="3" s="1"/>
  <c r="S46" i="3"/>
  <c r="R46" i="3"/>
  <c r="T46" i="3"/>
  <c r="G46" i="3"/>
  <c r="AE46" i="3" s="1"/>
  <c r="S45" i="3"/>
  <c r="Q45" i="3"/>
  <c r="T45" i="3"/>
  <c r="G45" i="3"/>
  <c r="AB45" i="3" s="1"/>
  <c r="T44" i="3"/>
  <c r="S44" i="3"/>
  <c r="R44" i="3"/>
  <c r="G44" i="3"/>
  <c r="AG44" i="3" s="1"/>
  <c r="Q43" i="3"/>
  <c r="G43" i="3"/>
  <c r="AH43" i="3" s="1"/>
  <c r="S42" i="3"/>
  <c r="R42" i="3"/>
  <c r="T42" i="3"/>
  <c r="G42" i="3"/>
  <c r="AE42" i="3" s="1"/>
  <c r="S41" i="3"/>
  <c r="T41" i="3"/>
  <c r="G41" i="3"/>
  <c r="AB41" i="3" s="1"/>
  <c r="T40" i="3"/>
  <c r="S40" i="3"/>
  <c r="R40" i="3"/>
  <c r="G40" i="3"/>
  <c r="AG40" i="3" s="1"/>
  <c r="G39" i="3"/>
  <c r="AH39" i="3" s="1"/>
  <c r="S38" i="3"/>
  <c r="R38" i="3"/>
  <c r="T38" i="3"/>
  <c r="G38" i="3"/>
  <c r="AE38" i="3" s="1"/>
  <c r="S37" i="3"/>
  <c r="Q37" i="3"/>
  <c r="T37" i="3"/>
  <c r="G37" i="3"/>
  <c r="AB37" i="3" s="1"/>
  <c r="T36" i="3"/>
  <c r="S36" i="3"/>
  <c r="R36" i="3"/>
  <c r="G36" i="3"/>
  <c r="G35" i="3"/>
  <c r="AH35" i="3" s="1"/>
  <c r="T34" i="3"/>
  <c r="S34" i="3"/>
  <c r="R34" i="3"/>
  <c r="G34" i="3"/>
  <c r="AE34" i="3" s="1"/>
  <c r="S33" i="3"/>
  <c r="Q33" i="3"/>
  <c r="T33" i="3"/>
  <c r="G33" i="3"/>
  <c r="AB33" i="3" s="1"/>
  <c r="T32" i="3"/>
  <c r="S32" i="3"/>
  <c r="R32" i="3"/>
  <c r="G32" i="3"/>
  <c r="Q31" i="3"/>
  <c r="G31" i="3"/>
  <c r="AH31" i="3" s="1"/>
  <c r="T30" i="3"/>
  <c r="S30" i="3"/>
  <c r="R30" i="3"/>
  <c r="Q30" i="3"/>
  <c r="G30" i="3"/>
  <c r="AF30" i="3" s="1"/>
  <c r="S29" i="3"/>
  <c r="T29" i="3"/>
  <c r="G29" i="3"/>
  <c r="AC29" i="3" s="1"/>
  <c r="T28" i="3"/>
  <c r="S28" i="3"/>
  <c r="R28" i="3"/>
  <c r="G28" i="3"/>
  <c r="AE28" i="3" s="1"/>
  <c r="G27" i="3"/>
  <c r="AH27" i="3" s="1"/>
  <c r="T26" i="3"/>
  <c r="S26" i="3"/>
  <c r="R26" i="3"/>
  <c r="G26" i="3"/>
  <c r="AF26" i="3" s="1"/>
  <c r="S25" i="3"/>
  <c r="Q25" i="3"/>
  <c r="T25" i="3"/>
  <c r="G25" i="3"/>
  <c r="AC25" i="3" s="1"/>
  <c r="T24" i="3"/>
  <c r="S24" i="3"/>
  <c r="R24" i="3"/>
  <c r="G24" i="3"/>
  <c r="AE24" i="3" s="1"/>
  <c r="G23" i="3"/>
  <c r="AE23" i="3" s="1"/>
  <c r="T22" i="3"/>
  <c r="S22" i="3"/>
  <c r="R22" i="3"/>
  <c r="G22" i="3"/>
  <c r="AE22" i="3" s="1"/>
  <c r="S21" i="3"/>
  <c r="Q21" i="3"/>
  <c r="T21" i="3"/>
  <c r="G21" i="3"/>
  <c r="AF21" i="3" s="1"/>
  <c r="T20" i="3"/>
  <c r="S20" i="3"/>
  <c r="R20" i="3"/>
  <c r="G20" i="3"/>
  <c r="G19" i="3"/>
  <c r="AB19" i="3" s="1"/>
  <c r="T18" i="3"/>
  <c r="S18" i="3"/>
  <c r="R18" i="3"/>
  <c r="Q18" i="3"/>
  <c r="G18" i="3"/>
  <c r="AE18" i="3" s="1"/>
  <c r="R17" i="3"/>
  <c r="G17" i="3"/>
  <c r="AD17" i="3" s="1"/>
  <c r="T16" i="3"/>
  <c r="S16" i="3"/>
  <c r="R16" i="3"/>
  <c r="Q16" i="3"/>
  <c r="G16" i="3"/>
  <c r="T15" i="3"/>
  <c r="G15" i="3"/>
  <c r="AD15" i="3" s="1"/>
  <c r="T14" i="3"/>
  <c r="S14" i="3"/>
  <c r="R14" i="3"/>
  <c r="G14" i="3"/>
  <c r="T13" i="3"/>
  <c r="S13" i="3"/>
  <c r="R13" i="3"/>
  <c r="G13" i="3"/>
  <c r="AE13" i="3" s="1"/>
  <c r="T12" i="3"/>
  <c r="S12" i="3"/>
  <c r="R12" i="3"/>
  <c r="Q12" i="3"/>
  <c r="G12" i="3"/>
  <c r="T11" i="3"/>
  <c r="G11" i="3"/>
  <c r="G6" i="3"/>
  <c r="G8" i="3" s="1"/>
  <c r="D11" i="3"/>
  <c r="D23" i="3"/>
  <c r="D59" i="3"/>
  <c r="D96" i="3"/>
  <c r="D94" i="3"/>
  <c r="D39" i="3"/>
  <c r="D88" i="3"/>
  <c r="D30" i="3"/>
  <c r="D67" i="3"/>
  <c r="D104" i="3"/>
  <c r="D71" i="3"/>
  <c r="D108" i="3"/>
  <c r="D14" i="3"/>
  <c r="D51" i="3"/>
  <c r="D100" i="3"/>
  <c r="D42" i="3"/>
  <c r="D79" i="3"/>
  <c r="D34" i="3"/>
  <c r="D83" i="3"/>
  <c r="D106" i="3"/>
  <c r="D26" i="3"/>
  <c r="D63" i="3"/>
  <c r="D17" i="3"/>
  <c r="D54" i="3"/>
  <c r="D91" i="3"/>
  <c r="D21" i="3"/>
  <c r="D95" i="3"/>
  <c r="D13" i="3"/>
  <c r="D38" i="3"/>
  <c r="D75" i="3"/>
  <c r="D29" i="3"/>
  <c r="D66" i="3"/>
  <c r="D103" i="3"/>
  <c r="D33" i="3"/>
  <c r="D107" i="3"/>
  <c r="D25" i="3"/>
  <c r="D50" i="3"/>
  <c r="D87" i="3"/>
  <c r="D41" i="3"/>
  <c r="D78" i="3"/>
  <c r="D46" i="3"/>
  <c r="D45" i="3"/>
  <c r="D12" i="3"/>
  <c r="D37" i="3"/>
  <c r="D62" i="3"/>
  <c r="D99" i="3"/>
  <c r="D53" i="3"/>
  <c r="D90" i="3"/>
  <c r="D20" i="3"/>
  <c r="D57" i="3"/>
  <c r="D61" i="3"/>
  <c r="D86" i="3"/>
  <c r="D77" i="3"/>
  <c r="D58" i="3"/>
  <c r="D81" i="3"/>
  <c r="D73" i="3"/>
  <c r="D19" i="3"/>
  <c r="D60" i="3"/>
  <c r="D52" i="3"/>
  <c r="D31" i="3"/>
  <c r="D105" i="3"/>
  <c r="D72" i="3"/>
  <c r="D15" i="3"/>
  <c r="D70" i="3"/>
  <c r="D80" i="3"/>
  <c r="D47" i="3"/>
  <c r="D27" i="3"/>
  <c r="D55" i="3"/>
  <c r="D24" i="3"/>
  <c r="D49" i="3"/>
  <c r="D74" i="3"/>
  <c r="D16" i="3"/>
  <c r="D65" i="3"/>
  <c r="D102" i="3"/>
  <c r="D32" i="3"/>
  <c r="D69" i="3"/>
  <c r="D36" i="3"/>
  <c r="D28" i="3"/>
  <c r="D44" i="3"/>
  <c r="D48" i="3"/>
  <c r="D98" i="3"/>
  <c r="D40" i="3"/>
  <c r="D89" i="3"/>
  <c r="D56" i="3"/>
  <c r="D93" i="3"/>
  <c r="D85" i="3"/>
  <c r="D82" i="3"/>
  <c r="D101" i="3"/>
  <c r="D68" i="3"/>
  <c r="D35" i="3"/>
  <c r="D97" i="3"/>
  <c r="D64" i="3"/>
  <c r="D43" i="3"/>
  <c r="D22" i="3"/>
  <c r="D84" i="3"/>
  <c r="D109" i="3"/>
  <c r="D76" i="3"/>
  <c r="D18" i="3"/>
  <c r="D92" i="3"/>
  <c r="D10" i="3"/>
  <c r="G10" i="3" l="1"/>
  <c r="AB10" i="3" s="1"/>
  <c r="AB15" i="3"/>
  <c r="AG63" i="3"/>
  <c r="AG15" i="3"/>
  <c r="AG27" i="3"/>
  <c r="AH21" i="3"/>
  <c r="AC33" i="3"/>
  <c r="AH40" i="3"/>
  <c r="AB13" i="3"/>
  <c r="AE19" i="3"/>
  <c r="AG51" i="3"/>
  <c r="AG13" i="3"/>
  <c r="AE44" i="3"/>
  <c r="AD62" i="3"/>
  <c r="AH13" i="3"/>
  <c r="AB29" i="3"/>
  <c r="AH44" i="3"/>
  <c r="AC21" i="3"/>
  <c r="AG55" i="3"/>
  <c r="AE48" i="3"/>
  <c r="AC15" i="3"/>
  <c r="AH25" i="3"/>
  <c r="AG31" i="3"/>
  <c r="AF34" i="3"/>
  <c r="AE52" i="3"/>
  <c r="AH59" i="3"/>
  <c r="AC19" i="3"/>
  <c r="AB23" i="3"/>
  <c r="AD30" i="3"/>
  <c r="AH52" i="3"/>
  <c r="AE60" i="3"/>
  <c r="AG17" i="3"/>
  <c r="AG23" i="3"/>
  <c r="AE30" i="3"/>
  <c r="AG39" i="3"/>
  <c r="AH60" i="3"/>
  <c r="AF13" i="3"/>
  <c r="AH17" i="3"/>
  <c r="AG19" i="3"/>
  <c r="AH23" i="3"/>
  <c r="AE40" i="3"/>
  <c r="AG67" i="3"/>
  <c r="AH19" i="3"/>
  <c r="AG47" i="3"/>
  <c r="AH15" i="3"/>
  <c r="AH48" i="3"/>
  <c r="AE66" i="3"/>
  <c r="AE56" i="3"/>
  <c r="AH56" i="3"/>
  <c r="AE64" i="3"/>
  <c r="AG35" i="3"/>
  <c r="AG43" i="3"/>
  <c r="AH64" i="3"/>
  <c r="S8" i="3"/>
  <c r="T8" i="3"/>
  <c r="R8" i="3"/>
  <c r="Q8" i="3"/>
  <c r="AE11" i="3"/>
  <c r="AF11" i="3"/>
  <c r="AD11" i="3"/>
  <c r="AC11" i="3"/>
  <c r="AB11" i="3"/>
  <c r="AH11" i="3"/>
  <c r="AG11" i="3"/>
  <c r="AH12" i="3"/>
  <c r="AG12" i="3"/>
  <c r="AF12" i="3"/>
  <c r="AE12" i="3"/>
  <c r="AD12" i="3"/>
  <c r="AC12" i="3"/>
  <c r="AB12" i="3"/>
  <c r="AB14" i="3"/>
  <c r="AE14" i="3"/>
  <c r="AC14" i="3"/>
  <c r="AH14" i="3"/>
  <c r="AG14" i="3"/>
  <c r="AF14" i="3"/>
  <c r="AD14" i="3"/>
  <c r="AG16" i="3"/>
  <c r="AH16" i="3"/>
  <c r="AF16" i="3"/>
  <c r="AE16" i="3"/>
  <c r="AD16" i="3"/>
  <c r="AC16" i="3"/>
  <c r="AB16" i="3"/>
  <c r="S19" i="3"/>
  <c r="R19" i="3"/>
  <c r="AG20" i="3"/>
  <c r="AF20" i="3"/>
  <c r="AD20" i="3"/>
  <c r="AB20" i="3"/>
  <c r="T23" i="3"/>
  <c r="S23" i="3"/>
  <c r="R23" i="3"/>
  <c r="AC26" i="3"/>
  <c r="AB26" i="3"/>
  <c r="AH26" i="3"/>
  <c r="AG26" i="3"/>
  <c r="T35" i="3"/>
  <c r="S35" i="3"/>
  <c r="R35" i="3"/>
  <c r="T92" i="3"/>
  <c r="S92" i="3"/>
  <c r="R92" i="3"/>
  <c r="T39" i="3"/>
  <c r="S39" i="3"/>
  <c r="R39" i="3"/>
  <c r="T55" i="3"/>
  <c r="S55" i="3"/>
  <c r="R55" i="3"/>
  <c r="T104" i="3"/>
  <c r="S104" i="3"/>
  <c r="R104" i="3"/>
  <c r="AC13" i="3"/>
  <c r="R15" i="3"/>
  <c r="AB18" i="3"/>
  <c r="AG21" i="3"/>
  <c r="AE21" i="3"/>
  <c r="AD21" i="3"/>
  <c r="AB22" i="3"/>
  <c r="AD58" i="3"/>
  <c r="AH69" i="3"/>
  <c r="AG69" i="3"/>
  <c r="AF69" i="3"/>
  <c r="AE69" i="3"/>
  <c r="AD69" i="3"/>
  <c r="AC69" i="3"/>
  <c r="T80" i="3"/>
  <c r="S80" i="3"/>
  <c r="R80" i="3"/>
  <c r="T43" i="3"/>
  <c r="S43" i="3"/>
  <c r="R43" i="3"/>
  <c r="R11" i="3"/>
  <c r="AD13" i="3"/>
  <c r="S15" i="3"/>
  <c r="AD18" i="3"/>
  <c r="T19" i="3"/>
  <c r="AD22" i="3"/>
  <c r="AF27" i="3"/>
  <c r="AE27" i="3"/>
  <c r="AD27" i="3"/>
  <c r="AC27" i="3"/>
  <c r="AH28" i="3"/>
  <c r="AG28" i="3"/>
  <c r="AF28" i="3"/>
  <c r="AD28" i="3"/>
  <c r="AC28" i="3"/>
  <c r="AB28" i="3"/>
  <c r="AH29" i="3"/>
  <c r="AG29" i="3"/>
  <c r="AF29" i="3"/>
  <c r="AE29" i="3"/>
  <c r="AD29" i="3"/>
  <c r="AD34" i="3"/>
  <c r="AD38" i="3"/>
  <c r="AD42" i="3"/>
  <c r="AD46" i="3"/>
  <c r="AD50" i="3"/>
  <c r="AD54" i="3"/>
  <c r="AH68" i="3"/>
  <c r="AG68" i="3"/>
  <c r="AF68" i="3"/>
  <c r="AE68" i="3"/>
  <c r="AD68" i="3"/>
  <c r="AC68" i="3"/>
  <c r="AB68" i="3"/>
  <c r="T91" i="3"/>
  <c r="S91" i="3"/>
  <c r="R91" i="3"/>
  <c r="S11" i="3"/>
  <c r="S17" i="3"/>
  <c r="AC30" i="3"/>
  <c r="AB30" i="3"/>
  <c r="AH30" i="3"/>
  <c r="AG30" i="3"/>
  <c r="T103" i="3"/>
  <c r="S103" i="3"/>
  <c r="R103" i="3"/>
  <c r="T47" i="3"/>
  <c r="S47" i="3"/>
  <c r="R47" i="3"/>
  <c r="T17" i="3"/>
  <c r="AC18" i="3"/>
  <c r="AH18" i="3"/>
  <c r="AG18" i="3"/>
  <c r="AF18" i="3"/>
  <c r="AC22" i="3"/>
  <c r="AH22" i="3"/>
  <c r="AG22" i="3"/>
  <c r="AF22" i="3"/>
  <c r="AB25" i="3"/>
  <c r="AH33" i="3"/>
  <c r="AG33" i="3"/>
  <c r="AF33" i="3"/>
  <c r="AE33" i="3"/>
  <c r="AD33" i="3"/>
  <c r="AF67" i="3"/>
  <c r="AE67" i="3"/>
  <c r="AD67" i="3"/>
  <c r="AC67" i="3"/>
  <c r="AB67" i="3"/>
  <c r="T79" i="3"/>
  <c r="S79" i="3"/>
  <c r="R79" i="3"/>
  <c r="T27" i="3"/>
  <c r="S27" i="3"/>
  <c r="R27" i="3"/>
  <c r="AH32" i="3"/>
  <c r="AG32" i="3"/>
  <c r="AF32" i="3"/>
  <c r="AE32" i="3"/>
  <c r="AD32" i="3"/>
  <c r="AC32" i="3"/>
  <c r="AB32" i="3"/>
  <c r="AC34" i="3"/>
  <c r="AB34" i="3"/>
  <c r="AH34" i="3"/>
  <c r="AG34" i="3"/>
  <c r="AF63" i="3"/>
  <c r="AE63" i="3"/>
  <c r="AD63" i="3"/>
  <c r="AC63" i="3"/>
  <c r="AB63" i="3"/>
  <c r="AH65" i="3"/>
  <c r="AG65" i="3"/>
  <c r="AF65" i="3"/>
  <c r="AE65" i="3"/>
  <c r="AD65" i="3"/>
  <c r="AC65" i="3"/>
  <c r="AC66" i="3"/>
  <c r="AB66" i="3"/>
  <c r="AH66" i="3"/>
  <c r="AG66" i="3"/>
  <c r="AF66" i="3"/>
  <c r="AF31" i="3"/>
  <c r="AE31" i="3"/>
  <c r="AD31" i="3"/>
  <c r="AC31" i="3"/>
  <c r="AB31" i="3"/>
  <c r="AH37" i="3"/>
  <c r="AG37" i="3"/>
  <c r="AF37" i="3"/>
  <c r="AE37" i="3"/>
  <c r="AD37" i="3"/>
  <c r="AC37" i="3"/>
  <c r="AC38" i="3"/>
  <c r="AB38" i="3"/>
  <c r="AH38" i="3"/>
  <c r="AG38" i="3"/>
  <c r="AF38" i="3"/>
  <c r="AF59" i="3"/>
  <c r="AE59" i="3"/>
  <c r="AD59" i="3"/>
  <c r="AC59" i="3"/>
  <c r="AB59" i="3"/>
  <c r="AH61" i="3"/>
  <c r="AG61" i="3"/>
  <c r="AF61" i="3"/>
  <c r="AE61" i="3"/>
  <c r="AD61" i="3"/>
  <c r="AC61" i="3"/>
  <c r="AC62" i="3"/>
  <c r="AB62" i="3"/>
  <c r="AH62" i="3"/>
  <c r="AG62" i="3"/>
  <c r="AF62" i="3"/>
  <c r="AB17" i="3"/>
  <c r="AE15" i="3"/>
  <c r="AC17" i="3"/>
  <c r="AC20" i="3"/>
  <c r="AH36" i="3"/>
  <c r="AG36" i="3"/>
  <c r="AF36" i="3"/>
  <c r="AE36" i="3"/>
  <c r="AD36" i="3"/>
  <c r="AC36" i="3"/>
  <c r="AB36" i="3"/>
  <c r="AF39" i="3"/>
  <c r="AE39" i="3"/>
  <c r="AD39" i="3"/>
  <c r="AC39" i="3"/>
  <c r="AB39" i="3"/>
  <c r="AH41" i="3"/>
  <c r="AG41" i="3"/>
  <c r="AF41" i="3"/>
  <c r="AE41" i="3"/>
  <c r="AD41" i="3"/>
  <c r="AC41" i="3"/>
  <c r="AC42" i="3"/>
  <c r="AB42" i="3"/>
  <c r="AH42" i="3"/>
  <c r="AG42" i="3"/>
  <c r="AF42" i="3"/>
  <c r="AF43" i="3"/>
  <c r="AE43" i="3"/>
  <c r="AD43" i="3"/>
  <c r="AC43" i="3"/>
  <c r="AB43" i="3"/>
  <c r="AH45" i="3"/>
  <c r="AG45" i="3"/>
  <c r="AF45" i="3"/>
  <c r="AE45" i="3"/>
  <c r="AD45" i="3"/>
  <c r="AC45" i="3"/>
  <c r="AC46" i="3"/>
  <c r="AB46" i="3"/>
  <c r="AH46" i="3"/>
  <c r="AG46" i="3"/>
  <c r="AF46" i="3"/>
  <c r="AF47" i="3"/>
  <c r="AE47" i="3"/>
  <c r="AD47" i="3"/>
  <c r="AC47" i="3"/>
  <c r="AB47" i="3"/>
  <c r="AH49" i="3"/>
  <c r="AG49" i="3"/>
  <c r="AF49" i="3"/>
  <c r="AE49" i="3"/>
  <c r="AD49" i="3"/>
  <c r="AC49" i="3"/>
  <c r="AC50" i="3"/>
  <c r="AB50" i="3"/>
  <c r="AH50" i="3"/>
  <c r="AG50" i="3"/>
  <c r="AF50" i="3"/>
  <c r="AF51" i="3"/>
  <c r="AE51" i="3"/>
  <c r="AD51" i="3"/>
  <c r="AC51" i="3"/>
  <c r="AB51" i="3"/>
  <c r="AH53" i="3"/>
  <c r="AG53" i="3"/>
  <c r="AF53" i="3"/>
  <c r="AE53" i="3"/>
  <c r="AD53" i="3"/>
  <c r="AC53" i="3"/>
  <c r="AC54" i="3"/>
  <c r="AB54" i="3"/>
  <c r="AH54" i="3"/>
  <c r="AG54" i="3"/>
  <c r="AF54" i="3"/>
  <c r="AF55" i="3"/>
  <c r="AE55" i="3"/>
  <c r="AD55" i="3"/>
  <c r="AC55" i="3"/>
  <c r="AB55" i="3"/>
  <c r="AH57" i="3"/>
  <c r="AG57" i="3"/>
  <c r="AF57" i="3"/>
  <c r="AE57" i="3"/>
  <c r="AD57" i="3"/>
  <c r="AC57" i="3"/>
  <c r="AC58" i="3"/>
  <c r="AB58" i="3"/>
  <c r="AH58" i="3"/>
  <c r="AG58" i="3"/>
  <c r="AF58" i="3"/>
  <c r="T67" i="3"/>
  <c r="S67" i="3"/>
  <c r="R67" i="3"/>
  <c r="T51" i="3"/>
  <c r="S51" i="3"/>
  <c r="R51" i="3"/>
  <c r="AF15" i="3"/>
  <c r="AE17" i="3"/>
  <c r="AF19" i="3"/>
  <c r="AD19" i="3"/>
  <c r="AE20" i="3"/>
  <c r="AB21" i="3"/>
  <c r="AF23" i="3"/>
  <c r="AD23" i="3"/>
  <c r="AC23" i="3"/>
  <c r="AD26" i="3"/>
  <c r="AB27" i="3"/>
  <c r="AF35" i="3"/>
  <c r="AE35" i="3"/>
  <c r="AD35" i="3"/>
  <c r="AC35" i="3"/>
  <c r="AB35" i="3"/>
  <c r="T63" i="3"/>
  <c r="S63" i="3"/>
  <c r="R63" i="3"/>
  <c r="AB69" i="3"/>
  <c r="AF17" i="3"/>
  <c r="AH20" i="3"/>
  <c r="AH24" i="3"/>
  <c r="AG24" i="3"/>
  <c r="AF24" i="3"/>
  <c r="AD24" i="3"/>
  <c r="AC24" i="3"/>
  <c r="AB24" i="3"/>
  <c r="AG25" i="3"/>
  <c r="AF25" i="3"/>
  <c r="AE25" i="3"/>
  <c r="AD25" i="3"/>
  <c r="AE26" i="3"/>
  <c r="T31" i="3"/>
  <c r="S31" i="3"/>
  <c r="R31" i="3"/>
  <c r="T59" i="3"/>
  <c r="S59" i="3"/>
  <c r="R59" i="3"/>
  <c r="AB40" i="3"/>
  <c r="AB44" i="3"/>
  <c r="AB48" i="3"/>
  <c r="AB52" i="3"/>
  <c r="AB56" i="3"/>
  <c r="AB60" i="3"/>
  <c r="AB64" i="3"/>
  <c r="AC40" i="3"/>
  <c r="AC44" i="3"/>
  <c r="AC48" i="3"/>
  <c r="AC52" i="3"/>
  <c r="AC56" i="3"/>
  <c r="AC60" i="3"/>
  <c r="AC64" i="3"/>
  <c r="R81" i="3"/>
  <c r="R93" i="3"/>
  <c r="R105" i="3"/>
  <c r="AD40" i="3"/>
  <c r="AD44" i="3"/>
  <c r="AD48" i="3"/>
  <c r="AD52" i="3"/>
  <c r="AD56" i="3"/>
  <c r="R58" i="3"/>
  <c r="AD60" i="3"/>
  <c r="R62" i="3"/>
  <c r="AD64" i="3"/>
  <c r="R66" i="3"/>
  <c r="R70" i="3"/>
  <c r="S81" i="3"/>
  <c r="R82" i="3"/>
  <c r="S93" i="3"/>
  <c r="R94" i="3"/>
  <c r="S105" i="3"/>
  <c r="R106" i="3"/>
  <c r="S82" i="3"/>
  <c r="S94" i="3"/>
  <c r="S106" i="3"/>
  <c r="R107" i="3"/>
  <c r="AF40" i="3"/>
  <c r="AF44" i="3"/>
  <c r="AF48" i="3"/>
  <c r="AF52" i="3"/>
  <c r="AF56" i="3"/>
  <c r="AF60" i="3"/>
  <c r="AF64" i="3"/>
  <c r="S83" i="3"/>
  <c r="R84" i="3"/>
  <c r="S95" i="3"/>
  <c r="R96" i="3"/>
  <c r="S107" i="3"/>
  <c r="R108" i="3"/>
  <c r="R21" i="3"/>
  <c r="R25" i="3"/>
  <c r="R29" i="3"/>
  <c r="R33" i="3"/>
  <c r="R37" i="3"/>
  <c r="R41" i="3"/>
  <c r="R45" i="3"/>
  <c r="R49" i="3"/>
  <c r="R53" i="3"/>
  <c r="R57" i="3"/>
  <c r="R61" i="3"/>
  <c r="R65" i="3"/>
  <c r="R69" i="3"/>
  <c r="R73" i="3"/>
  <c r="R85" i="3"/>
  <c r="R109" i="3"/>
  <c r="AD10" i="3" l="1"/>
  <c r="AH10" i="3"/>
  <c r="AE10" i="3"/>
  <c r="AG10" i="3"/>
  <c r="S10" i="3"/>
  <c r="R10" i="3"/>
  <c r="Q10" i="3"/>
  <c r="T10" i="3"/>
  <c r="AC10" i="3"/>
  <c r="AF10" i="3"/>
  <c r="AA19" i="3"/>
  <c r="AA69" i="3"/>
  <c r="AA21" i="3"/>
  <c r="AA61" i="3"/>
  <c r="AA67" i="3"/>
  <c r="AA29" i="3"/>
  <c r="AA23" i="3"/>
  <c r="AA56" i="3"/>
  <c r="AA53" i="3"/>
  <c r="AA62" i="3"/>
  <c r="AA52" i="3"/>
  <c r="AA48" i="3"/>
  <c r="AA41" i="3"/>
  <c r="AA44" i="3"/>
  <c r="AA49" i="3"/>
  <c r="AA37" i="3"/>
  <c r="AA57" i="3"/>
  <c r="AA45" i="3"/>
  <c r="AA15" i="3"/>
  <c r="AA54" i="3"/>
  <c r="AA47" i="3"/>
  <c r="AA42" i="3"/>
  <c r="AA65" i="3"/>
  <c r="AA40" i="3"/>
  <c r="AA24" i="3"/>
  <c r="AA35" i="3"/>
  <c r="AA38" i="3"/>
  <c r="AA63" i="3"/>
  <c r="AA11" i="3"/>
  <c r="AA58" i="3"/>
  <c r="AA51" i="3"/>
  <c r="AA46" i="3"/>
  <c r="AA39" i="3"/>
  <c r="AA18" i="3"/>
  <c r="AA30" i="3"/>
  <c r="AA20" i="3"/>
  <c r="AA33" i="3"/>
  <c r="AA28" i="3"/>
  <c r="AA13" i="3"/>
  <c r="AA12" i="3"/>
  <c r="AA17" i="3"/>
  <c r="AA59" i="3"/>
  <c r="AA66" i="3"/>
  <c r="AA27" i="3"/>
  <c r="AA64" i="3"/>
  <c r="AA36" i="3"/>
  <c r="AA60" i="3"/>
  <c r="AA34" i="3"/>
  <c r="AA31" i="3"/>
  <c r="AA25" i="3"/>
  <c r="AA16" i="3"/>
  <c r="AA55" i="3"/>
  <c r="AA50" i="3"/>
  <c r="AA43" i="3"/>
  <c r="AA32" i="3"/>
  <c r="AA68" i="3"/>
  <c r="AA22" i="3"/>
  <c r="AA26" i="3"/>
  <c r="AA14" i="3"/>
  <c r="AA10" i="3" l="1"/>
</calcChain>
</file>

<file path=xl/sharedStrings.xml><?xml version="1.0" encoding="utf-8"?>
<sst xmlns="http://schemas.openxmlformats.org/spreadsheetml/2006/main" count="196" uniqueCount="157">
  <si>
    <t>事業所名</t>
    <rPh sb="0" eb="4">
      <t>ジギョウショメイ</t>
    </rPh>
    <phoneticPr fontId="3"/>
  </si>
  <si>
    <t>事業所
住所：</t>
    <rPh sb="0" eb="3">
      <t>ジギョウショ</t>
    </rPh>
    <rPh sb="4" eb="6">
      <t>ジュウショ</t>
    </rPh>
    <phoneticPr fontId="3"/>
  </si>
  <si>
    <t>保 険 者 
名 　称</t>
    <rPh sb="0" eb="1">
      <t>タモツ</t>
    </rPh>
    <rPh sb="2" eb="3">
      <t>ケン</t>
    </rPh>
    <rPh sb="4" eb="5">
      <t>シャ</t>
    </rPh>
    <rPh sb="7" eb="8">
      <t>メイ</t>
    </rPh>
    <rPh sb="10" eb="11">
      <t>ショウ</t>
    </rPh>
    <phoneticPr fontId="3"/>
  </si>
  <si>
    <t>健康保険被保険者証の
保　険　者　番　号</t>
    <rPh sb="0" eb="4">
      <t>ケンコウホケン</t>
    </rPh>
    <rPh sb="4" eb="8">
      <t>ヒホケンシャ</t>
    </rPh>
    <rPh sb="8" eb="9">
      <t>ショウ</t>
    </rPh>
    <rPh sb="11" eb="12">
      <t>タモツ</t>
    </rPh>
    <rPh sb="13" eb="14">
      <t>ケン</t>
    </rPh>
    <rPh sb="15" eb="16">
      <t>モノ</t>
    </rPh>
    <rPh sb="17" eb="18">
      <t>バン</t>
    </rPh>
    <rPh sb="19" eb="20">
      <t>ゴウ</t>
    </rPh>
    <phoneticPr fontId="3"/>
  </si>
  <si>
    <t>No.</t>
    <phoneticPr fontId="3"/>
  </si>
  <si>
    <t>※上記住所以外へ受診票・個人結果通知書・請求書の発送をご希望される場合には、宛先および宛名を下記にご入力ください。</t>
    <rPh sb="1" eb="3">
      <t>ジョウキ</t>
    </rPh>
    <rPh sb="3" eb="5">
      <t>ジュウショ</t>
    </rPh>
    <rPh sb="5" eb="7">
      <t>イガイ</t>
    </rPh>
    <rPh sb="8" eb="11">
      <t>ジュシンヒョウ</t>
    </rPh>
    <rPh sb="12" eb="18">
      <t>コジンケッ</t>
    </rPh>
    <rPh sb="18" eb="19">
      <t>ショ</t>
    </rPh>
    <rPh sb="20" eb="23">
      <t>セイキュウショ</t>
    </rPh>
    <rPh sb="24" eb="26">
      <t>ハッソウ</t>
    </rPh>
    <rPh sb="28" eb="30">
      <t>キボウ</t>
    </rPh>
    <rPh sb="33" eb="35">
      <t>バアイ</t>
    </rPh>
    <rPh sb="38" eb="40">
      <t>アテサキ</t>
    </rPh>
    <rPh sb="43" eb="45">
      <t>アテナ</t>
    </rPh>
    <rPh sb="46" eb="48">
      <t>カキ</t>
    </rPh>
    <rPh sb="50" eb="52">
      <t>ニュウリョク</t>
    </rPh>
    <phoneticPr fontId="3"/>
  </si>
  <si>
    <t>「０」から始まる場合には「０」もご入力ください。</t>
    <rPh sb="5" eb="6">
      <t>ハジ</t>
    </rPh>
    <rPh sb="8" eb="10">
      <t>バアイ</t>
    </rPh>
    <rPh sb="17" eb="19">
      <t>ニュウリョク</t>
    </rPh>
    <phoneticPr fontId="3"/>
  </si>
  <si>
    <t>北海道</t>
    <rPh sb="0" eb="3">
      <t>ホッカイドウ</t>
    </rPh>
    <phoneticPr fontId="3"/>
  </si>
  <si>
    <t>01010016</t>
  </si>
  <si>
    <t>ご担当者様名</t>
    <rPh sb="1" eb="4">
      <t>タントウシャ</t>
    </rPh>
    <rPh sb="4" eb="5">
      <t>サマ</t>
    </rPh>
    <rPh sb="5" eb="6">
      <t>メイ</t>
    </rPh>
    <phoneticPr fontId="3"/>
  </si>
  <si>
    <t>TEL</t>
    <phoneticPr fontId="3"/>
  </si>
  <si>
    <t>E-mail:</t>
    <phoneticPr fontId="3"/>
  </si>
  <si>
    <t>健康保険被保険者証の
記　　　　　　号</t>
    <rPh sb="0" eb="4">
      <t>ケンコウホケン</t>
    </rPh>
    <rPh sb="4" eb="8">
      <t>ヒホケンシャ</t>
    </rPh>
    <rPh sb="8" eb="9">
      <t>ショウ</t>
    </rPh>
    <rPh sb="11" eb="12">
      <t>キ</t>
    </rPh>
    <rPh sb="18" eb="19">
      <t>ゴウ</t>
    </rPh>
    <phoneticPr fontId="3"/>
  </si>
  <si>
    <t>青森県</t>
  </si>
  <si>
    <t>01020015</t>
  </si>
  <si>
    <t>岩手県</t>
  </si>
  <si>
    <t>01030014</t>
  </si>
  <si>
    <t>№</t>
    <phoneticPr fontId="16"/>
  </si>
  <si>
    <t>氏名</t>
    <rPh sb="0" eb="2">
      <t>シメイ</t>
    </rPh>
    <phoneticPr fontId="16"/>
  </si>
  <si>
    <t>フリガナ</t>
    <phoneticPr fontId="16"/>
  </si>
  <si>
    <t>性別</t>
    <rPh sb="0" eb="2">
      <t>セイベツ</t>
    </rPh>
    <phoneticPr fontId="16"/>
  </si>
  <si>
    <t>生年月日</t>
    <rPh sb="0" eb="4">
      <t>セイネンガッピ</t>
    </rPh>
    <phoneticPr fontId="16"/>
  </si>
  <si>
    <t>年齢</t>
    <rPh sb="0" eb="2">
      <t>ネンレイ</t>
    </rPh>
    <phoneticPr fontId="16"/>
  </si>
  <si>
    <t>保険証</t>
    <rPh sb="0" eb="3">
      <t>ホケンショウ</t>
    </rPh>
    <phoneticPr fontId="3"/>
  </si>
  <si>
    <t>人間ドック</t>
    <rPh sb="0" eb="2">
      <t>ニンゲン</t>
    </rPh>
    <phoneticPr fontId="3"/>
  </si>
  <si>
    <t>健診項目</t>
    <rPh sb="0" eb="2">
      <t>ケンシン</t>
    </rPh>
    <rPh sb="2" eb="4">
      <t>コウモク</t>
    </rPh>
    <phoneticPr fontId="3"/>
  </si>
  <si>
    <t>第1希望</t>
    <rPh sb="0" eb="1">
      <t>ダイ</t>
    </rPh>
    <rPh sb="2" eb="4">
      <t>キボウ</t>
    </rPh>
    <phoneticPr fontId="16"/>
  </si>
  <si>
    <t>第２希望</t>
    <rPh sb="0" eb="1">
      <t>ダイ</t>
    </rPh>
    <rPh sb="2" eb="4">
      <t>キボウ</t>
    </rPh>
    <phoneticPr fontId="16"/>
  </si>
  <si>
    <t>第３希望</t>
    <rPh sb="0" eb="1">
      <t>ダイ</t>
    </rPh>
    <rPh sb="2" eb="4">
      <t>キボウ</t>
    </rPh>
    <phoneticPr fontId="16"/>
  </si>
  <si>
    <t>希望時間帯</t>
    <rPh sb="0" eb="2">
      <t>キボウ</t>
    </rPh>
    <rPh sb="2" eb="4">
      <t>ジカン</t>
    </rPh>
    <rPh sb="4" eb="5">
      <t>タイ</t>
    </rPh>
    <phoneticPr fontId="16"/>
  </si>
  <si>
    <t>宮城県</t>
  </si>
  <si>
    <t>01040013</t>
  </si>
  <si>
    <t>時点</t>
    <rPh sb="0" eb="2">
      <t>ジテン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</si>
  <si>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</si>
  <si>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</si>
  <si>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</si>
  <si>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保険者番号</t>
    <rPh sb="0" eb="3">
      <t>ホケンシャ</t>
    </rPh>
    <rPh sb="3" eb="5">
      <t>バンゴウ</t>
    </rPh>
    <phoneticPr fontId="3"/>
  </si>
  <si>
    <t>VIP</t>
    <phoneticPr fontId="3"/>
  </si>
  <si>
    <t>プラチナ</t>
    <phoneticPr fontId="3"/>
  </si>
  <si>
    <t>ベーシック</t>
    <phoneticPr fontId="3"/>
  </si>
  <si>
    <t>秋田県</t>
  </si>
  <si>
    <t>01050012</t>
  </si>
  <si>
    <t>当日結果説明</t>
    <rPh sb="0" eb="2">
      <t>トウジツ</t>
    </rPh>
    <rPh sb="2" eb="6">
      <t>ケッカセツメイ</t>
    </rPh>
    <phoneticPr fontId="3"/>
  </si>
  <si>
    <t>例1</t>
    <rPh sb="0" eb="1">
      <t>レイ</t>
    </rPh>
    <phoneticPr fontId="3"/>
  </si>
  <si>
    <t>サンピア　朝子</t>
    <rPh sb="5" eb="7">
      <t>アサコ</t>
    </rPh>
    <phoneticPr fontId="3"/>
  </si>
  <si>
    <t>ｻﾝﾋﾟｱ ｱｻｺ</t>
    <phoneticPr fontId="3"/>
  </si>
  <si>
    <t>女</t>
    <rPh sb="0" eb="1">
      <t>オンナ</t>
    </rPh>
    <phoneticPr fontId="3"/>
  </si>
  <si>
    <t>045180615</t>
    <phoneticPr fontId="3"/>
  </si>
  <si>
    <t>本人</t>
    <rPh sb="0" eb="2">
      <t>ホンニン</t>
    </rPh>
    <phoneticPr fontId="3"/>
  </si>
  <si>
    <t>01040013</t>
    <phoneticPr fontId="3"/>
  </si>
  <si>
    <t>〇</t>
    <phoneticPr fontId="3"/>
  </si>
  <si>
    <t>×</t>
    <phoneticPr fontId="3"/>
  </si>
  <si>
    <t>・胸部CT
・DWIBS</t>
    <rPh sb="1" eb="3">
      <t>キョウブ</t>
    </rPh>
    <phoneticPr fontId="3"/>
  </si>
  <si>
    <t>AM/PM</t>
    <phoneticPr fontId="3"/>
  </si>
  <si>
    <t>山形県</t>
  </si>
  <si>
    <t>01060011</t>
  </si>
  <si>
    <t>ご確認ください</t>
    <rPh sb="1" eb="3">
      <t>カクニン</t>
    </rPh>
    <phoneticPr fontId="3"/>
  </si>
  <si>
    <t>全角で記入し、氏名の間はスペースで区切ります。</t>
    <rPh sb="0" eb="2">
      <t>ゼンカク</t>
    </rPh>
    <rPh sb="3" eb="5">
      <t>キニュウ</t>
    </rPh>
    <rPh sb="7" eb="9">
      <t>シメイ</t>
    </rPh>
    <rPh sb="10" eb="11">
      <t>アイダ</t>
    </rPh>
    <rPh sb="17" eb="19">
      <t>クギ</t>
    </rPh>
    <phoneticPr fontId="3"/>
  </si>
  <si>
    <t>戸籍上の性別です。</t>
    <rPh sb="0" eb="3">
      <t>コセキジョウ</t>
    </rPh>
    <rPh sb="4" eb="6">
      <t>セイベツ</t>
    </rPh>
    <phoneticPr fontId="3"/>
  </si>
  <si>
    <t>和暦、西暦は問いません。</t>
    <rPh sb="0" eb="2">
      <t>ワレキ</t>
    </rPh>
    <rPh sb="3" eb="5">
      <t>セイレキ</t>
    </rPh>
    <rPh sb="6" eb="7">
      <t>ト</t>
    </rPh>
    <phoneticPr fontId="3"/>
  </si>
  <si>
    <t>上記起算日
時点の年齢
を表示しています。</t>
    <rPh sb="0" eb="2">
      <t>ジョウキ</t>
    </rPh>
    <rPh sb="2" eb="5">
      <t>キサンビ</t>
    </rPh>
    <rPh sb="6" eb="8">
      <t>ジテン</t>
    </rPh>
    <rPh sb="9" eb="11">
      <t>ネンレイ</t>
    </rPh>
    <rPh sb="13" eb="15">
      <t>ヒョウジ</t>
    </rPh>
    <phoneticPr fontId="3"/>
  </si>
  <si>
    <t>番号をご記入ください。</t>
    <rPh sb="0" eb="2">
      <t>バンゴウ</t>
    </rPh>
    <rPh sb="4" eb="6">
      <t>キニュウ</t>
    </rPh>
    <phoneticPr fontId="3"/>
  </si>
  <si>
    <t>「本人」もしくは「家族」</t>
    <rPh sb="1" eb="3">
      <t>ホンニン</t>
    </rPh>
    <rPh sb="9" eb="11">
      <t>カゾク</t>
    </rPh>
    <phoneticPr fontId="3"/>
  </si>
  <si>
    <t>①人間ドックご希望の場合は、コースに〇をご記入ください。
②ベーシックコース受診で当日結果説明ご希望時は〇を、希望しない場合は×をご記入ください。
※VIP、プラチナコース受診の方は結果説明は必須です。</t>
    <rPh sb="1" eb="3">
      <t>ニンゲン</t>
    </rPh>
    <rPh sb="7" eb="9">
      <t>キボウ</t>
    </rPh>
    <rPh sb="10" eb="12">
      <t>バアイ</t>
    </rPh>
    <rPh sb="21" eb="23">
      <t>キニュウ</t>
    </rPh>
    <rPh sb="38" eb="40">
      <t>ジュシン</t>
    </rPh>
    <rPh sb="41" eb="43">
      <t>トウジツ</t>
    </rPh>
    <rPh sb="43" eb="45">
      <t>ケッカ</t>
    </rPh>
    <rPh sb="45" eb="47">
      <t>セツメイ</t>
    </rPh>
    <rPh sb="48" eb="50">
      <t>キボウ</t>
    </rPh>
    <rPh sb="50" eb="51">
      <t>ジ</t>
    </rPh>
    <rPh sb="55" eb="57">
      <t>キボウ</t>
    </rPh>
    <rPh sb="60" eb="62">
      <t>バアイ</t>
    </rPh>
    <rPh sb="66" eb="68">
      <t>キニュウ</t>
    </rPh>
    <rPh sb="86" eb="88">
      <t>ジュシン</t>
    </rPh>
    <rPh sb="89" eb="90">
      <t>カタ</t>
    </rPh>
    <rPh sb="91" eb="93">
      <t>ケッカ</t>
    </rPh>
    <rPh sb="93" eb="95">
      <t>セツメイ</t>
    </rPh>
    <rPh sb="96" eb="98">
      <t>ヒッス</t>
    </rPh>
    <phoneticPr fontId="3"/>
  </si>
  <si>
    <t>①ご希望の健診コース、オプション名をご記入ください。
②入力欄不足の際は次行にご記入ください。
③協会けんぽより費用補助対象の健診項目は表示されます。不要な場合には削除してください。
※年度内お一人様１回に限り、協会けんぽが健診費用の一部を補助します。</t>
    <rPh sb="2" eb="4">
      <t>キボウ</t>
    </rPh>
    <rPh sb="5" eb="7">
      <t>ケンシン</t>
    </rPh>
    <rPh sb="16" eb="17">
      <t>メイ</t>
    </rPh>
    <rPh sb="19" eb="21">
      <t>キニュウ</t>
    </rPh>
    <rPh sb="28" eb="31">
      <t>ニュウリョクラン</t>
    </rPh>
    <rPh sb="31" eb="33">
      <t>フソク</t>
    </rPh>
    <rPh sb="34" eb="35">
      <t>サイ</t>
    </rPh>
    <rPh sb="36" eb="38">
      <t>ジギョウ</t>
    </rPh>
    <rPh sb="40" eb="42">
      <t>キニュウ</t>
    </rPh>
    <rPh sb="49" eb="51">
      <t>キョウカイ</t>
    </rPh>
    <rPh sb="58" eb="60">
      <t>ホジョ</t>
    </rPh>
    <rPh sb="60" eb="62">
      <t>タイショウ</t>
    </rPh>
    <rPh sb="63" eb="65">
      <t>ケンシン</t>
    </rPh>
    <rPh sb="65" eb="67">
      <t>コウモク</t>
    </rPh>
    <rPh sb="68" eb="70">
      <t>ヒョウジ</t>
    </rPh>
    <phoneticPr fontId="3"/>
  </si>
  <si>
    <t>①ご希望の健診日を第３希望までご記入ください。
②第一希望のみ記入の場合、ご希望に添えない場合がございます。</t>
    <phoneticPr fontId="16"/>
  </si>
  <si>
    <t>①AM・PMでご記入ください。
②時間のご指定はできかねます。</t>
    <rPh sb="8" eb="10">
      <t>キニュウ</t>
    </rPh>
    <rPh sb="17" eb="19">
      <t>ジカン</t>
    </rPh>
    <rPh sb="21" eb="23">
      <t>シテイ</t>
    </rPh>
    <phoneticPr fontId="3"/>
  </si>
  <si>
    <t>福島県</t>
  </si>
  <si>
    <t>01070010</t>
  </si>
  <si>
    <t>PM</t>
    <phoneticPr fontId="3"/>
  </si>
  <si>
    <t>茨城県</t>
  </si>
  <si>
    <t>01080019</t>
  </si>
  <si>
    <t>AM</t>
    <phoneticPr fontId="3"/>
  </si>
  <si>
    <t>栃木県</t>
  </si>
  <si>
    <t>01090018</t>
  </si>
  <si>
    <t>群馬県</t>
  </si>
  <si>
    <t>01100015</t>
  </si>
  <si>
    <t>埼玉県</t>
  </si>
  <si>
    <t>01110014</t>
  </si>
  <si>
    <t>千葉県</t>
  </si>
  <si>
    <t>01120013</t>
  </si>
  <si>
    <t>東京都</t>
  </si>
  <si>
    <t>01130012</t>
  </si>
  <si>
    <t>神奈川県</t>
  </si>
  <si>
    <t>01140011</t>
  </si>
  <si>
    <t>新潟県</t>
  </si>
  <si>
    <t>01150010</t>
  </si>
  <si>
    <t>富山県</t>
  </si>
  <si>
    <t>01160019</t>
  </si>
  <si>
    <t>石川県</t>
  </si>
  <si>
    <t>01170018</t>
  </si>
  <si>
    <t>福井県</t>
  </si>
  <si>
    <t>01180017</t>
  </si>
  <si>
    <t>山梨県</t>
  </si>
  <si>
    <t>01190016</t>
  </si>
  <si>
    <t>長野県</t>
  </si>
  <si>
    <t>01200013</t>
  </si>
  <si>
    <t>岐阜県</t>
  </si>
  <si>
    <t>01210012</t>
  </si>
  <si>
    <t>静岡県</t>
  </si>
  <si>
    <t>01220011</t>
  </si>
  <si>
    <t>愛知県</t>
  </si>
  <si>
    <t>01230010</t>
  </si>
  <si>
    <t>三重県</t>
  </si>
  <si>
    <t>01240019</t>
  </si>
  <si>
    <t>滋賀県</t>
  </si>
  <si>
    <t>01250018</t>
  </si>
  <si>
    <t>京都府</t>
  </si>
  <si>
    <t>01260017</t>
  </si>
  <si>
    <t>大阪府</t>
  </si>
  <si>
    <t>01270016</t>
  </si>
  <si>
    <t>兵庫県</t>
  </si>
  <si>
    <t>01280015</t>
  </si>
  <si>
    <t>奈良県</t>
  </si>
  <si>
    <t>01290014</t>
  </si>
  <si>
    <t>和歌山県</t>
  </si>
  <si>
    <t>01300011</t>
  </si>
  <si>
    <t>鳥取県</t>
  </si>
  <si>
    <t>01310010</t>
  </si>
  <si>
    <t>島根県</t>
  </si>
  <si>
    <t>01320019</t>
  </si>
  <si>
    <t>岡山県</t>
  </si>
  <si>
    <t>01330018</t>
  </si>
  <si>
    <t>広島県</t>
  </si>
  <si>
    <t>01340017</t>
  </si>
  <si>
    <t>山口県</t>
  </si>
  <si>
    <t>01350016</t>
  </si>
  <si>
    <t>徳島県</t>
  </si>
  <si>
    <t>01360015</t>
  </si>
  <si>
    <t>香川県</t>
  </si>
  <si>
    <t>01370014</t>
  </si>
  <si>
    <t>愛媛県</t>
  </si>
  <si>
    <t>01380013</t>
  </si>
  <si>
    <t>高知県</t>
  </si>
  <si>
    <t>01390012</t>
  </si>
  <si>
    <t>福岡県</t>
  </si>
  <si>
    <t>01400019</t>
  </si>
  <si>
    <t>佐賀県</t>
  </si>
  <si>
    <t>01410018</t>
  </si>
  <si>
    <t>長崎県</t>
  </si>
  <si>
    <t>01420017</t>
  </si>
  <si>
    <t>熊本県</t>
  </si>
  <si>
    <t>01430016</t>
  </si>
  <si>
    <t>大分県</t>
  </si>
  <si>
    <t>01440015</t>
  </si>
  <si>
    <t>宮崎県</t>
  </si>
  <si>
    <t>01450014</t>
  </si>
  <si>
    <t>鹿児島県</t>
  </si>
  <si>
    <t>01460013</t>
  </si>
  <si>
    <t>沖縄県</t>
  </si>
  <si>
    <t>01470012</t>
  </si>
  <si>
    <t>空白や相違ある場合は、訂正ください。</t>
    <rPh sb="0" eb="2">
      <t>クウハク</t>
    </rPh>
    <rPh sb="3" eb="5">
      <t>ソウイ</t>
    </rPh>
    <rPh sb="7" eb="9">
      <t>バアイ</t>
    </rPh>
    <rPh sb="11" eb="13">
      <t>テイセイ</t>
    </rPh>
    <phoneticPr fontId="3"/>
  </si>
  <si>
    <t>男</t>
    <rPh sb="0" eb="1">
      <t>オトコ</t>
    </rPh>
    <phoneticPr fontId="3"/>
  </si>
  <si>
    <t>家族</t>
    <rPh sb="0" eb="2">
      <t>カゾク</t>
    </rPh>
    <phoneticPr fontId="3"/>
  </si>
  <si>
    <t>〒</t>
    <phoneticPr fontId="3"/>
  </si>
  <si>
    <t>右上の記号と異なる場合のみご記入ください。</t>
    <rPh sb="0" eb="2">
      <t>ミギウエ</t>
    </rPh>
    <rPh sb="3" eb="5">
      <t>キゴウ</t>
    </rPh>
    <rPh sb="6" eb="7">
      <t>コト</t>
    </rPh>
    <rPh sb="9" eb="11">
      <t>バアイ</t>
    </rPh>
    <rPh sb="14" eb="16">
      <t>キニュウ</t>
    </rPh>
    <phoneticPr fontId="3"/>
  </si>
  <si>
    <t>半角で記入し、氏名の間はスペースで区切ります。</t>
    <rPh sb="0" eb="2">
      <t>ハンカク</t>
    </rPh>
    <rPh sb="3" eb="5">
      <t>キニュウ</t>
    </rPh>
    <rPh sb="7" eb="9">
      <t>シメイ</t>
    </rPh>
    <rPh sb="10" eb="11">
      <t>アイダ</t>
    </rPh>
    <rPh sb="17" eb="19">
      <t>クギ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</si>
</sst>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"/>
    <numFmt numFmtId="177" formatCode="m&quot;月&quot;d&quot;日&quot;\(aaa\)"/>
  </numFmts>
  <fonts count="2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b/>
      <sz val="1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0" fontId="5" fillId="0" borderId="1" xfId="1" applyFont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horizontal="left" vertical="top" wrapText="1"/>
      <protection locked="0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0" fontId="6" fillId="0" borderId="12" xfId="1" applyFont="1" applyBorder="1" applyAlignment="1" applyProtection="1">
      <alignment horizontal="left" vertical="center" shrinkToFit="1"/>
      <protection locked="0"/>
    </xf>
    <xf numFmtId="49" fontId="10" fillId="0" borderId="0" xfId="1" applyNumberFormat="1" applyFont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49" fontId="8" fillId="0" borderId="0" xfId="1" applyNumberFormat="1" applyFont="1" applyAlignment="1" applyProtection="1">
      <alignment vertical="center"/>
      <protection locked="0"/>
    </xf>
    <xf numFmtId="0" fontId="2" fillId="0" borderId="22" xfId="1" applyFont="1" applyBorder="1" applyAlignment="1" applyProtection="1">
      <alignment horizontal="center"/>
      <protection locked="0"/>
    </xf>
    <xf numFmtId="49" fontId="7" fillId="0" borderId="22" xfId="1" applyNumberFormat="1" applyFont="1" applyBorder="1" applyAlignment="1" applyProtection="1">
      <alignment horizontal="center"/>
      <protection locked="0"/>
    </xf>
    <xf numFmtId="0" fontId="11" fillId="0" borderId="16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46" xfId="1" applyFont="1" applyBorder="1" applyAlignment="1" applyProtection="1">
      <alignment vertical="center" shrinkToFit="1"/>
      <protection locked="0"/>
    </xf>
    <xf numFmtId="0" fontId="2" fillId="2" borderId="47" xfId="1" applyFont="1" applyFill="1" applyBorder="1" applyAlignment="1" applyProtection="1">
      <alignment horizontal="center" vertical="center" shrinkToFit="1"/>
      <protection locked="0"/>
    </xf>
    <xf numFmtId="0" fontId="2" fillId="2" borderId="49" xfId="1" applyFont="1" applyFill="1" applyBorder="1" applyAlignment="1" applyProtection="1">
      <alignment horizontal="center" vertical="center" shrinkToFit="1"/>
      <protection locked="0"/>
    </xf>
    <xf numFmtId="0" fontId="2" fillId="2" borderId="50" xfId="1" applyFont="1" applyFill="1" applyBorder="1" applyAlignment="1" applyProtection="1">
      <alignment horizontal="center" vertical="center" shrinkToFit="1"/>
      <protection locked="0"/>
    </xf>
    <xf numFmtId="58" fontId="2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51" xfId="1" applyFont="1" applyFill="1" applyBorder="1" applyAlignment="1" applyProtection="1">
      <alignment horizontal="center" vertical="center" shrinkToFit="1"/>
      <protection locked="0"/>
    </xf>
    <xf numFmtId="0" fontId="2" fillId="2" borderId="52" xfId="1" applyFont="1" applyFill="1" applyBorder="1" applyAlignment="1" applyProtection="1">
      <alignment horizontal="center" vertical="center" shrinkToFit="1"/>
      <protection locked="0"/>
    </xf>
    <xf numFmtId="49" fontId="2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53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54" xfId="1" applyFont="1" applyFill="1" applyBorder="1" applyAlignment="1" applyProtection="1">
      <alignment horizontal="center" vertical="center" shrinkToFit="1"/>
      <protection locked="0"/>
    </xf>
    <xf numFmtId="0" fontId="7" fillId="2" borderId="51" xfId="1" applyFont="1" applyFill="1" applyBorder="1" applyAlignment="1" applyProtection="1">
      <alignment horizontal="center" vertical="center" shrinkToFit="1"/>
      <protection locked="0"/>
    </xf>
    <xf numFmtId="0" fontId="7" fillId="2" borderId="52" xfId="1" applyFont="1" applyFill="1" applyBorder="1" applyAlignment="1" applyProtection="1">
      <alignment horizontal="center" vertical="center" shrinkToFit="1"/>
      <protection locked="0"/>
    </xf>
    <xf numFmtId="0" fontId="7" fillId="2" borderId="55" xfId="1" applyFont="1" applyFill="1" applyBorder="1" applyAlignment="1" applyProtection="1">
      <alignment horizontal="center" vertical="center" wrapText="1" shrinkToFit="1"/>
      <protection locked="0"/>
    </xf>
    <xf numFmtId="177" fontId="7" fillId="2" borderId="56" xfId="1" applyNumberFormat="1" applyFont="1" applyFill="1" applyBorder="1" applyAlignment="1" applyProtection="1">
      <alignment horizontal="center" vertical="center" shrinkToFit="1"/>
      <protection locked="0"/>
    </xf>
    <xf numFmtId="177" fontId="7" fillId="2" borderId="52" xfId="1" applyNumberFormat="1" applyFont="1" applyFill="1" applyBorder="1" applyAlignment="1" applyProtection="1">
      <alignment horizontal="center" vertical="center" shrinkToFit="1"/>
      <protection locked="0"/>
    </xf>
    <xf numFmtId="56" fontId="7" fillId="2" borderId="5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vertical="center" shrinkToFit="1"/>
    </xf>
    <xf numFmtId="0" fontId="17" fillId="0" borderId="0" xfId="0" applyFont="1">
      <alignment vertical="center"/>
    </xf>
    <xf numFmtId="0" fontId="2" fillId="0" borderId="57" xfId="1" applyFont="1" applyBorder="1" applyAlignment="1" applyProtection="1">
      <alignment horizontal="left" vertical="top" wrapText="1"/>
      <protection locked="0"/>
    </xf>
    <xf numFmtId="0" fontId="18" fillId="0" borderId="59" xfId="1" applyFont="1" applyBorder="1" applyAlignment="1" applyProtection="1">
      <alignment horizontal="left" vertical="top" wrapText="1" shrinkToFit="1"/>
      <protection locked="0"/>
    </xf>
    <xf numFmtId="0" fontId="18" fillId="0" borderId="60" xfId="1" applyFont="1" applyBorder="1" applyAlignment="1" applyProtection="1">
      <alignment horizontal="left" vertical="top" wrapText="1" shrinkToFit="1"/>
      <protection locked="0"/>
    </xf>
    <xf numFmtId="0" fontId="18" fillId="0" borderId="62" xfId="1" applyFont="1" applyBorder="1" applyAlignment="1" applyProtection="1">
      <alignment horizontal="left" vertical="top" wrapText="1"/>
      <protection locked="0"/>
    </xf>
    <xf numFmtId="0" fontId="18" fillId="0" borderId="63" xfId="1" applyFont="1" applyBorder="1" applyAlignment="1" applyProtection="1">
      <alignment horizontal="left" vertical="top" wrapText="1"/>
      <protection locked="0"/>
    </xf>
    <xf numFmtId="0" fontId="18" fillId="0" borderId="64" xfId="1" applyFont="1" applyBorder="1" applyAlignment="1" applyProtection="1">
      <alignment horizontal="left" vertical="top" wrapText="1"/>
      <protection locked="0"/>
    </xf>
    <xf numFmtId="0" fontId="18" fillId="0" borderId="46" xfId="1" applyFont="1" applyBorder="1" applyAlignment="1" applyProtection="1">
      <alignment horizontal="left" vertical="top" wrapText="1" shrinkToFit="1"/>
      <protection locked="0"/>
    </xf>
    <xf numFmtId="0" fontId="8" fillId="0" borderId="47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 shrinkToFit="1"/>
      <protection locked="0"/>
    </xf>
    <xf numFmtId="0" fontId="8" fillId="0" borderId="50" xfId="1" applyFont="1" applyBorder="1" applyAlignment="1" applyProtection="1">
      <alignment horizontal="center" vertical="center" shrinkToFit="1"/>
      <protection locked="0"/>
    </xf>
    <xf numFmtId="0" fontId="8" fillId="0" borderId="65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center" vertical="center" shrinkToFit="1"/>
      <protection locked="0"/>
    </xf>
    <xf numFmtId="0" fontId="7" fillId="0" borderId="55" xfId="1" applyFont="1" applyBorder="1" applyAlignment="1" applyProtection="1">
      <alignment horizontal="center" vertical="center" wrapText="1" shrinkToFit="1"/>
      <protection locked="0"/>
    </xf>
    <xf numFmtId="56" fontId="8" fillId="0" borderId="56" xfId="1" applyNumberFormat="1" applyFont="1" applyBorder="1" applyAlignment="1" applyProtection="1">
      <alignment horizontal="center" vertical="center"/>
      <protection locked="0"/>
    </xf>
    <xf numFmtId="56" fontId="8" fillId="0" borderId="52" xfId="1" applyNumberFormat="1" applyFont="1" applyBorder="1" applyAlignment="1" applyProtection="1">
      <alignment horizontal="center" vertical="center"/>
      <protection locked="0"/>
    </xf>
    <xf numFmtId="56" fontId="8" fillId="0" borderId="54" xfId="1" applyNumberFormat="1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 applyProtection="1">
      <alignment horizontal="center" vertical="center"/>
      <protection locked="0"/>
    </xf>
    <xf numFmtId="0" fontId="8" fillId="0" borderId="68" xfId="1" applyFont="1" applyBorder="1" applyAlignment="1" applyProtection="1">
      <alignment horizontal="center" vertical="center" shrinkToFit="1"/>
      <protection locked="0"/>
    </xf>
    <xf numFmtId="0" fontId="8" fillId="0" borderId="71" xfId="1" applyFont="1" applyBorder="1" applyAlignment="1" applyProtection="1">
      <alignment horizontal="center" vertical="center" shrinkToFit="1"/>
      <protection locked="0"/>
    </xf>
    <xf numFmtId="0" fontId="8" fillId="0" borderId="71" xfId="1" applyFont="1" applyBorder="1" applyAlignment="1" applyProtection="1">
      <alignment horizontal="center" vertical="center"/>
      <protection locked="0"/>
    </xf>
    <xf numFmtId="0" fontId="8" fillId="0" borderId="69" xfId="1" applyFont="1" applyBorder="1" applyAlignment="1" applyProtection="1">
      <alignment horizontal="center" vertical="center"/>
      <protection locked="0"/>
    </xf>
    <xf numFmtId="0" fontId="8" fillId="0" borderId="72" xfId="1" applyFont="1" applyBorder="1" applyAlignment="1" applyProtection="1">
      <alignment horizontal="center" vertical="center" wrapText="1"/>
      <protection locked="0"/>
    </xf>
    <xf numFmtId="0" fontId="8" fillId="0" borderId="70" xfId="1" applyFont="1" applyBorder="1" applyAlignment="1" applyProtection="1">
      <alignment horizontal="center" vertical="center"/>
      <protection locked="0"/>
    </xf>
    <xf numFmtId="0" fontId="7" fillId="0" borderId="72" xfId="1" applyFont="1" applyBorder="1" applyAlignment="1" applyProtection="1">
      <alignment horizontal="center" vertical="center" shrinkToFit="1"/>
      <protection locked="0"/>
    </xf>
    <xf numFmtId="56" fontId="8" fillId="0" borderId="69" xfId="1" applyNumberFormat="1" applyFont="1" applyBorder="1" applyAlignment="1" applyProtection="1">
      <alignment horizontal="center" vertical="center" shrinkToFit="1"/>
      <protection locked="0"/>
    </xf>
    <xf numFmtId="56" fontId="8" fillId="0" borderId="71" xfId="1" applyNumberFormat="1" applyFont="1" applyBorder="1" applyAlignment="1" applyProtection="1">
      <alignment horizontal="center" vertical="center" shrinkToFit="1"/>
      <protection locked="0"/>
    </xf>
    <xf numFmtId="0" fontId="8" fillId="0" borderId="72" xfId="1" applyFont="1" applyBorder="1" applyAlignment="1" applyProtection="1">
      <alignment horizontal="center" vertical="center"/>
      <protection locked="0"/>
    </xf>
    <xf numFmtId="0" fontId="7" fillId="0" borderId="72" xfId="1" applyFont="1" applyBorder="1" applyAlignment="1" applyProtection="1">
      <alignment horizontal="center" vertical="center" wrapText="1" shrinkToFit="1"/>
      <protection locked="0"/>
    </xf>
    <xf numFmtId="0" fontId="6" fillId="0" borderId="72" xfId="1" applyFont="1" applyBorder="1" applyAlignment="1" applyProtection="1">
      <alignment horizontal="left" vertical="center"/>
      <protection locked="0"/>
    </xf>
    <xf numFmtId="0" fontId="8" fillId="0" borderId="69" xfId="1" applyFont="1" applyBorder="1" applyAlignment="1" applyProtection="1">
      <alignment horizontal="center" vertical="center" shrinkToFit="1"/>
      <protection locked="0"/>
    </xf>
    <xf numFmtId="56" fontId="8" fillId="0" borderId="71" xfId="1" applyNumberFormat="1" applyFont="1" applyBorder="1" applyAlignment="1" applyProtection="1">
      <alignment horizontal="center" vertical="center"/>
      <protection locked="0"/>
    </xf>
    <xf numFmtId="56" fontId="8" fillId="0" borderId="69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57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8" fillId="0" borderId="59" xfId="1" applyFont="1" applyBorder="1" applyAlignment="1" applyProtection="1">
      <alignment horizontal="center" vertical="center" shrinkToFit="1"/>
      <protection locked="0"/>
    </xf>
    <xf numFmtId="0" fontId="8" fillId="0" borderId="60" xfId="1" applyFont="1" applyBorder="1" applyAlignment="1" applyProtection="1">
      <alignment horizontal="center" vertical="center" shrinkToFit="1"/>
      <protection locked="0"/>
    </xf>
    <xf numFmtId="0" fontId="8" fillId="0" borderId="62" xfId="1" applyFont="1" applyBorder="1" applyAlignment="1" applyProtection="1">
      <alignment horizontal="center" vertical="center" shrinkToFit="1"/>
      <protection locked="0"/>
    </xf>
    <xf numFmtId="0" fontId="8" fillId="0" borderId="63" xfId="1" applyFont="1" applyBorder="1" applyAlignment="1" applyProtection="1">
      <alignment horizontal="center" vertical="center" shrinkToFit="1"/>
      <protection locked="0"/>
    </xf>
    <xf numFmtId="0" fontId="8" fillId="0" borderId="63" xfId="1" applyFont="1" applyBorder="1" applyAlignment="1" applyProtection="1">
      <alignment horizontal="center" vertical="center"/>
      <protection locked="0"/>
    </xf>
    <xf numFmtId="0" fontId="8" fillId="0" borderId="61" xfId="1" applyFont="1" applyBorder="1" applyAlignment="1" applyProtection="1">
      <alignment horizontal="center" vertical="center"/>
      <protection locked="0"/>
    </xf>
    <xf numFmtId="0" fontId="8" fillId="0" borderId="64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7" fillId="0" borderId="64" xfId="1" applyFont="1" applyBorder="1" applyAlignment="1" applyProtection="1">
      <alignment horizontal="center" vertical="center" wrapText="1" shrinkToFit="1"/>
      <protection locked="0"/>
    </xf>
    <xf numFmtId="0" fontId="8" fillId="0" borderId="6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distributed" vertical="center" shrinkToFi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4" fontId="8" fillId="0" borderId="49" xfId="1" applyNumberFormat="1" applyFont="1" applyBorder="1" applyAlignment="1" applyProtection="1">
      <alignment horizontal="center" vertical="center" shrinkToFit="1"/>
      <protection locked="0"/>
    </xf>
    <xf numFmtId="49" fontId="8" fillId="0" borderId="26" xfId="1" applyNumberFormat="1" applyFont="1" applyBorder="1" applyAlignment="1" applyProtection="1">
      <alignment horizontal="center" vertical="center"/>
      <protection locked="0"/>
    </xf>
    <xf numFmtId="49" fontId="8" fillId="0" borderId="54" xfId="1" applyNumberFormat="1" applyFont="1" applyBorder="1" applyAlignment="1" applyProtection="1">
      <alignment horizontal="center" vertical="center"/>
      <protection locked="0"/>
    </xf>
    <xf numFmtId="49" fontId="8" fillId="0" borderId="44" xfId="1" applyNumberFormat="1" applyFont="1" applyBorder="1" applyAlignment="1" applyProtection="1">
      <alignment horizontal="center" vertical="center"/>
      <protection locked="0"/>
    </xf>
    <xf numFmtId="56" fontId="8" fillId="0" borderId="46" xfId="1" applyNumberFormat="1" applyFont="1" applyBorder="1" applyAlignment="1" applyProtection="1">
      <alignment horizontal="center" vertical="center"/>
      <protection locked="0"/>
    </xf>
    <xf numFmtId="0" fontId="12" fillId="0" borderId="59" xfId="1" applyFont="1" applyBorder="1" applyAlignment="1" applyProtection="1">
      <alignment horizontal="left" vertical="top" wrapText="1" shrinkToFit="1"/>
      <protection locked="0"/>
    </xf>
    <xf numFmtId="0" fontId="6" fillId="0" borderId="0" xfId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49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 applyProtection="1">
      <alignment horizontal="left" shrinkToFit="1"/>
      <protection locked="0"/>
    </xf>
    <xf numFmtId="0" fontId="6" fillId="0" borderId="13" xfId="1" applyFont="1" applyBorder="1" applyAlignment="1" applyProtection="1">
      <alignment horizontal="left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 applyProtection="1">
      <alignment horizontal="center" shrinkToFit="1"/>
      <protection locked="0"/>
    </xf>
    <xf numFmtId="49" fontId="2" fillId="0" borderId="22" xfId="1" applyNumberFormat="1" applyFont="1" applyBorder="1" applyAlignment="1" applyProtection="1">
      <alignment horizontal="center" shrinkToFit="1"/>
      <protection locked="0"/>
    </xf>
    <xf numFmtId="0" fontId="2" fillId="0" borderId="22" xfId="1" applyFont="1" applyBorder="1" applyAlignment="1" applyProtection="1">
      <alignment horizontal="center" shrinkToFit="1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41" xfId="1" applyFont="1" applyBorder="1" applyAlignment="1" applyProtection="1">
      <alignment horizontal="center" vertical="center" shrinkToFit="1"/>
      <protection locked="0"/>
    </xf>
    <xf numFmtId="0" fontId="8" fillId="0" borderId="44" xfId="1" applyFont="1" applyBorder="1" applyAlignment="1" applyProtection="1">
      <alignment horizontal="center" vertical="center" shrinkToFit="1"/>
      <protection locked="0"/>
    </xf>
    <xf numFmtId="14" fontId="6" fillId="0" borderId="35" xfId="1" applyNumberFormat="1" applyFont="1" applyBorder="1" applyAlignment="1" applyProtection="1">
      <alignment horizontal="center" vertical="center" shrinkToFit="1"/>
      <protection locked="0"/>
    </xf>
    <xf numFmtId="14" fontId="6" fillId="0" borderId="15" xfId="1" applyNumberFormat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8" fillId="0" borderId="42" xfId="1" applyFont="1" applyBorder="1" applyAlignment="1" applyProtection="1">
      <alignment horizontal="center" vertical="center" shrinkToFit="1"/>
      <protection locked="0"/>
    </xf>
    <xf numFmtId="0" fontId="8" fillId="0" borderId="37" xfId="1" applyFont="1" applyBorder="1" applyAlignment="1" applyProtection="1">
      <alignment horizontal="center" vertical="center" shrinkToFit="1"/>
      <protection locked="0"/>
    </xf>
    <xf numFmtId="0" fontId="8" fillId="0" borderId="43" xfId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Alignment="1">
      <alignment horizontal="center" vertical="center" shrinkToFit="1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26" xfId="1" applyFont="1" applyBorder="1" applyAlignment="1" applyProtection="1">
      <alignment horizontal="center" vertical="center" shrinkToFit="1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18" fillId="0" borderId="59" xfId="1" applyFont="1" applyBorder="1" applyAlignment="1" applyProtection="1">
      <alignment horizontal="left" vertical="top" wrapText="1" shrinkToFit="1"/>
      <protection locked="0"/>
    </xf>
    <xf numFmtId="0" fontId="18" fillId="0" borderId="57" xfId="1" applyFont="1" applyBorder="1" applyAlignment="1" applyProtection="1">
      <alignment horizontal="left" vertical="top" wrapText="1" shrinkToFit="1"/>
      <protection locked="0"/>
    </xf>
    <xf numFmtId="0" fontId="18" fillId="0" borderId="62" xfId="1" applyFont="1" applyBorder="1" applyAlignment="1" applyProtection="1">
      <alignment horizontal="left" vertical="top" wrapText="1" shrinkToFit="1"/>
      <protection locked="0"/>
    </xf>
    <xf numFmtId="0" fontId="8" fillId="0" borderId="28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54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8" fillId="0" borderId="39" xfId="1" applyFont="1" applyBorder="1" applyAlignment="1" applyProtection="1">
      <alignment horizontal="center" vertical="center" shrinkToFit="1"/>
      <protection locked="0"/>
    </xf>
    <xf numFmtId="0" fontId="8" fillId="0" borderId="45" xfId="1" applyFont="1" applyBorder="1" applyAlignment="1" applyProtection="1">
      <alignment horizontal="center" vertical="center" shrinkToFit="1"/>
      <protection locked="0"/>
    </xf>
    <xf numFmtId="0" fontId="2" fillId="2" borderId="47" xfId="1" applyFont="1" applyFill="1" applyBorder="1" applyAlignment="1" applyProtection="1">
      <alignment horizontal="center" vertical="center" shrinkToFit="1"/>
      <protection locked="0"/>
    </xf>
    <xf numFmtId="0" fontId="2" fillId="2" borderId="48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wrapText="1" shrinkToFit="1"/>
      <protection locked="0"/>
    </xf>
    <xf numFmtId="0" fontId="8" fillId="0" borderId="6" xfId="1" applyFont="1" applyBorder="1" applyAlignment="1" applyProtection="1">
      <alignment horizontal="center" vertical="center" wrapText="1" shrinkToFit="1"/>
      <protection locked="0"/>
    </xf>
    <xf numFmtId="0" fontId="8" fillId="0" borderId="7" xfId="1" applyFont="1" applyBorder="1" applyAlignment="1" applyProtection="1">
      <alignment horizontal="center" vertical="center" wrapText="1" shrinkToFit="1"/>
      <protection locked="0"/>
    </xf>
    <xf numFmtId="0" fontId="8" fillId="0" borderId="33" xfId="1" applyFont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horizontal="center" vertical="center" wrapText="1" shrinkToFit="1"/>
      <protection locked="0"/>
    </xf>
    <xf numFmtId="0" fontId="8" fillId="0" borderId="34" xfId="1" applyFont="1" applyBorder="1" applyAlignment="1" applyProtection="1">
      <alignment horizontal="center" vertical="center" wrapText="1" shrinkToFit="1"/>
      <protection locked="0"/>
    </xf>
    <xf numFmtId="0" fontId="8" fillId="0" borderId="15" xfId="1" applyFont="1" applyBorder="1" applyAlignment="1" applyProtection="1">
      <alignment horizontal="center" vertical="center" wrapText="1" shrinkToFit="1"/>
      <protection locked="0"/>
    </xf>
    <xf numFmtId="0" fontId="8" fillId="0" borderId="16" xfId="1" applyFont="1" applyBorder="1" applyAlignment="1" applyProtection="1">
      <alignment horizontal="center" vertical="center" wrapText="1" shrinkToFit="1"/>
      <protection locked="0"/>
    </xf>
    <xf numFmtId="0" fontId="8" fillId="0" borderId="17" xfId="1" applyFont="1" applyBorder="1" applyAlignment="1" applyProtection="1">
      <alignment horizontal="center" vertical="center" wrapText="1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8" fillId="0" borderId="66" xfId="1" applyFont="1" applyBorder="1" applyAlignment="1" applyProtection="1">
      <alignment horizontal="center" vertical="center" shrinkToFit="1"/>
      <protection locked="0"/>
    </xf>
    <xf numFmtId="0" fontId="8" fillId="0" borderId="67" xfId="1" applyFont="1" applyBorder="1" applyAlignment="1" applyProtection="1">
      <alignment horizontal="center" vertical="center" shrinkToFit="1"/>
      <protection locked="0"/>
    </xf>
    <xf numFmtId="0" fontId="15" fillId="0" borderId="69" xfId="1" applyFont="1" applyBorder="1" applyAlignment="1" applyProtection="1">
      <alignment horizontal="center" vertical="center" shrinkToFit="1"/>
      <protection locked="0"/>
    </xf>
    <xf numFmtId="0" fontId="15" fillId="0" borderId="70" xfId="1" applyFont="1" applyBorder="1" applyAlignment="1" applyProtection="1">
      <alignment horizontal="center" vertical="center" shrinkToFit="1"/>
      <protection locked="0"/>
    </xf>
    <xf numFmtId="0" fontId="18" fillId="0" borderId="58" xfId="1" applyFont="1" applyBorder="1" applyAlignment="1" applyProtection="1">
      <alignment horizontal="left" vertical="top" wrapText="1" shrinkToFit="1"/>
      <protection locked="0"/>
    </xf>
    <xf numFmtId="0" fontId="6" fillId="0" borderId="61" xfId="1" applyFont="1" applyBorder="1" applyAlignment="1" applyProtection="1">
      <alignment horizontal="left" vertical="top" wrapText="1"/>
      <protection locked="0"/>
    </xf>
    <xf numFmtId="0" fontId="6" fillId="0" borderId="46" xfId="1" applyFont="1" applyBorder="1" applyAlignment="1" applyProtection="1">
      <alignment horizontal="left" vertical="top" wrapText="1"/>
      <protection locked="0"/>
    </xf>
    <xf numFmtId="0" fontId="18" fillId="0" borderId="57" xfId="1" applyFont="1" applyBorder="1" applyAlignment="1" applyProtection="1">
      <alignment horizontal="left" vertical="top" wrapText="1"/>
      <protection locked="0"/>
    </xf>
    <xf numFmtId="0" fontId="18" fillId="0" borderId="59" xfId="1" applyFont="1" applyBorder="1" applyAlignment="1" applyProtection="1">
      <alignment horizontal="left" vertical="top" wrapText="1"/>
      <protection locked="0"/>
    </xf>
    <xf numFmtId="0" fontId="18" fillId="0" borderId="58" xfId="1" applyFont="1" applyBorder="1" applyAlignment="1" applyProtection="1">
      <alignment horizontal="left" vertical="top" wrapText="1"/>
      <protection locked="0"/>
    </xf>
    <xf numFmtId="0" fontId="8" fillId="0" borderId="57" xfId="1" applyFont="1" applyBorder="1" applyAlignment="1" applyProtection="1">
      <alignment horizontal="center" vertical="center" shrinkToFit="1"/>
      <protection locked="0"/>
    </xf>
    <xf numFmtId="0" fontId="8" fillId="0" borderId="58" xfId="1" applyFont="1" applyBorder="1" applyAlignment="1" applyProtection="1">
      <alignment horizontal="center" vertical="center" shrinkToFit="1"/>
      <protection locked="0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0" fontId="15" fillId="0" borderId="46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777C057E-81A6-4751-8B36-7A683A9CD17A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95251</xdr:rowOff>
    </xdr:from>
    <xdr:to>
      <xdr:col>13</xdr:col>
      <xdr:colOff>666750</xdr:colOff>
      <xdr:row>16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39750D-1A5E-4E34-B282-485E957F5A8C}"/>
            </a:ext>
          </a:extLst>
        </xdr:cNvPr>
        <xdr:cNvSpPr txBox="1"/>
      </xdr:nvSpPr>
      <xdr:spPr>
        <a:xfrm>
          <a:off x="123825" y="266701"/>
          <a:ext cx="9458325" cy="2552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FF0000"/>
              </a:solidFill>
            </a:rPr>
            <a:t>①原本の為、上書き保存禁止！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ja-JP" altLang="en-US" sz="2800" b="1">
              <a:solidFill>
                <a:srgbClr val="FF0000"/>
              </a:solidFill>
            </a:rPr>
            <a:t>②受診者数に応じて、印刷範囲指定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ja-JP" altLang="en-US" sz="2800" b="1">
              <a:solidFill>
                <a:srgbClr val="FF0000"/>
              </a:solidFill>
            </a:rPr>
            <a:t>③保存の際スキャンする為、名簿は片面印刷してください</a:t>
          </a:r>
          <a:endParaRPr kumimoji="1" lang="en-US" altLang="ja-JP" sz="2800" b="1">
            <a:solidFill>
              <a:srgbClr val="FF0000"/>
            </a:solidFill>
          </a:endParaRPr>
        </a:p>
        <a:p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nshin\Desktop\2025&#24180;&#24230;&#9733;&#21463;&#35386;&#32773;&#21517;&#31807;&#21407;&#26412;%20%20-%20&#12467;&#12500;&#12540;.xlsx" TargetMode="External"/><Relationship Id="rId1" Type="http://schemas.openxmlformats.org/officeDocument/2006/relationships/externalLinkPath" Target="file:///C:\Users\kenshin\Desktop\2025&#24180;&#24230;&#9733;&#21463;&#35386;&#32773;&#21517;&#31807;&#21407;&#26412;%20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事項"/>
      <sheetName val="健診名簿15名"/>
      <sheetName val="健診名簿30名 "/>
      <sheetName val="健診名簿45名 "/>
      <sheetName val="健診名簿60名"/>
      <sheetName val="健診名簿原本"/>
      <sheetName val="リスト"/>
    </sheetNames>
    <sheetDataSet>
      <sheetData sheetId="0"/>
      <sheetData sheetId="1">
        <row r="2">
          <cell r="AJ2" t="str">
            <v>01010016</v>
          </cell>
        </row>
        <row r="3">
          <cell r="AJ3" t="str">
            <v>01020015</v>
          </cell>
        </row>
        <row r="4">
          <cell r="AJ4" t="str">
            <v>01030014</v>
          </cell>
        </row>
        <row r="5">
          <cell r="AJ5" t="str">
            <v>01040013</v>
          </cell>
        </row>
        <row r="6">
          <cell r="AJ6" t="str">
            <v>01050012</v>
          </cell>
        </row>
        <row r="7">
          <cell r="AJ7" t="str">
            <v>01060011</v>
          </cell>
        </row>
        <row r="8">
          <cell r="AJ8" t="str">
            <v>01070010</v>
          </cell>
        </row>
        <row r="9">
          <cell r="AJ9" t="str">
            <v>01080019</v>
          </cell>
        </row>
        <row r="10">
          <cell r="AJ10" t="str">
            <v>01090018</v>
          </cell>
        </row>
        <row r="11">
          <cell r="AJ11" t="str">
            <v>01100015</v>
          </cell>
        </row>
        <row r="12">
          <cell r="AJ12" t="str">
            <v>01110014</v>
          </cell>
        </row>
        <row r="13">
          <cell r="AJ13" t="str">
            <v>01120013</v>
          </cell>
        </row>
        <row r="14">
          <cell r="AJ14" t="str">
            <v>01130012</v>
          </cell>
        </row>
        <row r="15">
          <cell r="AJ15" t="str">
            <v>01140011</v>
          </cell>
        </row>
        <row r="16">
          <cell r="AJ16" t="str">
            <v>01150010</v>
          </cell>
        </row>
        <row r="17">
          <cell r="AJ17" t="str">
            <v>01160019</v>
          </cell>
        </row>
        <row r="18">
          <cell r="AJ18" t="str">
            <v>01170018</v>
          </cell>
        </row>
        <row r="19">
          <cell r="AJ19" t="str">
            <v>01180017</v>
          </cell>
        </row>
        <row r="20">
          <cell r="AJ20" t="str">
            <v>01190016</v>
          </cell>
        </row>
        <row r="21">
          <cell r="AJ21" t="str">
            <v>01200013</v>
          </cell>
        </row>
        <row r="22">
          <cell r="AJ22" t="str">
            <v>01210012</v>
          </cell>
        </row>
        <row r="23">
          <cell r="AJ23" t="str">
            <v>01220011</v>
          </cell>
        </row>
        <row r="24">
          <cell r="AJ24" t="str">
            <v>01230010</v>
          </cell>
        </row>
        <row r="25">
          <cell r="AJ25" t="str">
            <v>01240019</v>
          </cell>
        </row>
        <row r="26">
          <cell r="AJ26" t="str">
            <v>01250018</v>
          </cell>
        </row>
        <row r="27">
          <cell r="AJ27" t="str">
            <v>01260017</v>
          </cell>
        </row>
        <row r="28">
          <cell r="AJ28" t="str">
            <v>01270016</v>
          </cell>
        </row>
        <row r="29">
          <cell r="AJ29" t="str">
            <v>01280015</v>
          </cell>
        </row>
        <row r="30">
          <cell r="AJ30" t="str">
            <v>01290014</v>
          </cell>
        </row>
        <row r="31">
          <cell r="AJ31" t="str">
            <v>01300011</v>
          </cell>
        </row>
        <row r="32">
          <cell r="AJ32" t="str">
            <v>01310010</v>
          </cell>
        </row>
        <row r="33">
          <cell r="AJ33" t="str">
            <v>01320019</v>
          </cell>
        </row>
        <row r="34">
          <cell r="AJ34" t="str">
            <v>01330018</v>
          </cell>
        </row>
        <row r="35">
          <cell r="AJ35" t="str">
            <v>01340017</v>
          </cell>
        </row>
        <row r="36">
          <cell r="AJ36" t="str">
            <v>01350016</v>
          </cell>
        </row>
        <row r="37">
          <cell r="AJ37" t="str">
            <v>01360015</v>
          </cell>
        </row>
        <row r="38">
          <cell r="AJ38" t="str">
            <v>01370014</v>
          </cell>
        </row>
        <row r="39">
          <cell r="AJ39" t="str">
            <v>01380013</v>
          </cell>
        </row>
        <row r="40">
          <cell r="AJ40" t="str">
            <v>01390012</v>
          </cell>
        </row>
        <row r="41">
          <cell r="AJ41" t="str">
            <v>01400019</v>
          </cell>
        </row>
        <row r="42">
          <cell r="AJ42" t="str">
            <v>01410018</v>
          </cell>
        </row>
        <row r="43">
          <cell r="AJ43" t="str">
            <v>01420017</v>
          </cell>
        </row>
        <row r="44">
          <cell r="AJ44" t="str">
            <v>01430016</v>
          </cell>
        </row>
        <row r="45">
          <cell r="AJ45" t="str">
            <v>01440015</v>
          </cell>
        </row>
        <row r="46">
          <cell r="AJ46" t="str">
            <v>01450014</v>
          </cell>
        </row>
        <row r="47">
          <cell r="AJ47" t="str">
            <v>01460013</v>
          </cell>
        </row>
        <row r="48">
          <cell r="AJ48" t="str">
            <v>01470012</v>
          </cell>
        </row>
        <row r="49">
          <cell r="AJ49">
            <v>1010016</v>
          </cell>
        </row>
        <row r="50">
          <cell r="AJ50">
            <v>1020015</v>
          </cell>
        </row>
        <row r="51">
          <cell r="AJ51">
            <v>1030014</v>
          </cell>
        </row>
        <row r="52">
          <cell r="AJ52">
            <v>1040013</v>
          </cell>
        </row>
        <row r="53">
          <cell r="AJ53">
            <v>1050012</v>
          </cell>
        </row>
        <row r="54">
          <cell r="AJ54">
            <v>1060011</v>
          </cell>
        </row>
        <row r="55">
          <cell r="AJ55">
            <v>1070010</v>
          </cell>
        </row>
        <row r="56">
          <cell r="AJ56">
            <v>1080019</v>
          </cell>
        </row>
        <row r="57">
          <cell r="AJ57">
            <v>1090018</v>
          </cell>
        </row>
        <row r="58">
          <cell r="AJ58">
            <v>1100015</v>
          </cell>
        </row>
        <row r="59">
          <cell r="AJ59">
            <v>1110014</v>
          </cell>
        </row>
        <row r="60">
          <cell r="AJ60">
            <v>1120013</v>
          </cell>
        </row>
        <row r="61">
          <cell r="AJ61">
            <v>1130012</v>
          </cell>
        </row>
        <row r="62">
          <cell r="AJ62">
            <v>1140011</v>
          </cell>
        </row>
        <row r="63">
          <cell r="AJ63">
            <v>1150010</v>
          </cell>
        </row>
        <row r="64">
          <cell r="AJ64">
            <v>1160019</v>
          </cell>
        </row>
        <row r="65">
          <cell r="AJ65">
            <v>1170018</v>
          </cell>
        </row>
        <row r="66">
          <cell r="AJ66">
            <v>1180017</v>
          </cell>
        </row>
        <row r="67">
          <cell r="AJ67">
            <v>1190016</v>
          </cell>
        </row>
        <row r="68">
          <cell r="AJ68">
            <v>1200013</v>
          </cell>
        </row>
        <row r="69">
          <cell r="AJ69">
            <v>1330018</v>
          </cell>
        </row>
        <row r="70">
          <cell r="AJ70">
            <v>1340017</v>
          </cell>
        </row>
        <row r="71">
          <cell r="AJ71">
            <v>1350016</v>
          </cell>
        </row>
        <row r="72">
          <cell r="AJ72">
            <v>1360015</v>
          </cell>
        </row>
        <row r="73">
          <cell r="AJ73">
            <v>1370014</v>
          </cell>
        </row>
        <row r="74">
          <cell r="AJ74">
            <v>1380013</v>
          </cell>
        </row>
        <row r="75">
          <cell r="AJ75">
            <v>1390012</v>
          </cell>
        </row>
        <row r="76">
          <cell r="AJ76">
            <v>1400019</v>
          </cell>
        </row>
        <row r="77">
          <cell r="AJ77">
            <v>1410018</v>
          </cell>
        </row>
        <row r="78">
          <cell r="AJ78">
            <v>1420017</v>
          </cell>
        </row>
        <row r="79">
          <cell r="AJ79">
            <v>1430016</v>
          </cell>
        </row>
        <row r="80">
          <cell r="AJ80">
            <v>1440015</v>
          </cell>
        </row>
        <row r="81">
          <cell r="AJ81">
            <v>1450014</v>
          </cell>
        </row>
        <row r="82">
          <cell r="AJ82">
            <v>1460013</v>
          </cell>
        </row>
        <row r="83">
          <cell r="AJ83">
            <v>1470012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2ADB-DFB6-4E04-BFFA-2FA1AA006CF7}">
  <sheetPr>
    <tabColor rgb="FFFF0000"/>
  </sheetPr>
  <dimension ref="A1"/>
  <sheetViews>
    <sheetView workbookViewId="0">
      <selection activeCell="G30" sqref="G30"/>
    </sheetView>
  </sheetViews>
  <sheetFormatPr defaultRowHeight="13.5" x14ac:dyDescent="0.15"/>
  <sheetData/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C4C2-4D32-47D5-A698-ACCBE8086D89}">
  <sheetPr>
    <pageSetUpPr fitToPage="1"/>
  </sheetPr>
  <dimension ref="A1:AM109"/>
  <sheetViews>
    <sheetView tabSelected="1" view="pageBreakPreview" zoomScaleNormal="100" zoomScaleSheetLayoutView="100" workbookViewId="0">
      <selection activeCell="X12" sqref="X12"/>
    </sheetView>
  </sheetViews>
  <sheetFormatPr defaultColWidth="9" defaultRowHeight="15" customHeight="1" x14ac:dyDescent="0.15"/>
  <cols>
    <col min="1" max="1" width="4.375" style="12" customWidth="1"/>
    <col min="2" max="2" width="5.625" style="12" customWidth="1"/>
    <col min="3" max="3" width="11.625" style="88" customWidth="1"/>
    <col min="4" max="4" width="13.75" style="89" customWidth="1"/>
    <col min="5" max="5" width="5.375" style="89" customWidth="1"/>
    <col min="6" max="6" width="16.625" style="89" customWidth="1"/>
    <col min="7" max="7" width="5" style="89" customWidth="1"/>
    <col min="8" max="8" width="4" style="89" customWidth="1"/>
    <col min="9" max="9" width="12" style="89" bestFit="1" customWidth="1"/>
    <col min="10" max="11" width="5.375" style="89" customWidth="1"/>
    <col min="12" max="12" width="9.625" style="89" customWidth="1"/>
    <col min="13" max="21" width="8.125" style="89" customWidth="1"/>
    <col min="22" max="25" width="8.125" style="90" customWidth="1"/>
    <col min="26" max="26" width="5" style="77" customWidth="1"/>
    <col min="27" max="34" width="5" style="77" hidden="1" customWidth="1"/>
    <col min="35" max="35" width="5" style="3" hidden="1" customWidth="1"/>
    <col min="36" max="37" width="9" style="4" hidden="1" customWidth="1"/>
    <col min="38" max="39" width="9" style="3" hidden="1" customWidth="1"/>
    <col min="40" max="16384" width="9" style="3"/>
  </cols>
  <sheetData>
    <row r="1" spans="1:39" ht="27" customHeight="1" thickBot="1" x14ac:dyDescent="0.2">
      <c r="A1" s="119" t="s">
        <v>0</v>
      </c>
      <c r="B1" s="119"/>
      <c r="C1" s="120"/>
      <c r="D1" s="121"/>
      <c r="E1" s="121"/>
      <c r="F1" s="121"/>
      <c r="G1" s="1" t="s">
        <v>1</v>
      </c>
      <c r="H1" s="2" t="s">
        <v>154</v>
      </c>
      <c r="I1" s="122"/>
      <c r="J1" s="123"/>
      <c r="K1" s="123"/>
      <c r="L1" s="123"/>
      <c r="M1" s="123"/>
      <c r="N1" s="123"/>
      <c r="O1" s="123"/>
      <c r="P1" s="124"/>
      <c r="Q1" s="125" t="s">
        <v>2</v>
      </c>
      <c r="R1" s="127"/>
      <c r="S1" s="128"/>
      <c r="T1" s="129"/>
      <c r="U1" s="132" t="s">
        <v>3</v>
      </c>
      <c r="V1" s="133"/>
      <c r="W1" s="99"/>
      <c r="X1" s="100"/>
      <c r="Y1" s="101"/>
      <c r="Z1" s="3"/>
      <c r="AA1" s="3"/>
      <c r="AB1" s="3"/>
      <c r="AC1" s="3"/>
      <c r="AD1" s="3"/>
      <c r="AE1" s="3"/>
      <c r="AF1" s="3"/>
      <c r="AG1" s="3"/>
      <c r="AH1" s="3"/>
    </row>
    <row r="2" spans="1:39" ht="11.25" customHeight="1" thickTop="1" x14ac:dyDescent="0.25">
      <c r="A2" s="5" t="s">
        <v>4</v>
      </c>
      <c r="B2" s="102"/>
      <c r="C2" s="103"/>
      <c r="D2" s="6"/>
      <c r="E2" s="7"/>
      <c r="F2" s="8"/>
      <c r="G2" s="104" t="s">
        <v>5</v>
      </c>
      <c r="H2" s="104"/>
      <c r="I2" s="104"/>
      <c r="J2" s="104"/>
      <c r="K2" s="104"/>
      <c r="L2" s="104"/>
      <c r="M2" s="104"/>
      <c r="N2" s="104"/>
      <c r="O2" s="104"/>
      <c r="P2" s="105"/>
      <c r="Q2" s="126"/>
      <c r="R2" s="130"/>
      <c r="S2" s="112"/>
      <c r="T2" s="131"/>
      <c r="U2" s="134"/>
      <c r="V2" s="135"/>
      <c r="W2" s="106" t="s">
        <v>6</v>
      </c>
      <c r="X2" s="107"/>
      <c r="Y2" s="108"/>
      <c r="Z2" s="3"/>
      <c r="AA2" s="3"/>
      <c r="AB2" s="3"/>
      <c r="AC2" s="3"/>
      <c r="AD2" s="3"/>
      <c r="AE2" s="3"/>
      <c r="AF2" s="3"/>
      <c r="AG2" s="3"/>
      <c r="AH2" s="3"/>
      <c r="AJ2" s="4" t="s">
        <v>7</v>
      </c>
      <c r="AK2" s="4" t="s">
        <v>8</v>
      </c>
    </row>
    <row r="3" spans="1:39" s="13" customFormat="1" ht="21.95" customHeight="1" x14ac:dyDescent="0.35">
      <c r="A3" s="109" t="s">
        <v>9</v>
      </c>
      <c r="B3" s="109"/>
      <c r="C3" s="110"/>
      <c r="D3" s="111"/>
      <c r="E3" s="9" t="s">
        <v>10</v>
      </c>
      <c r="F3" s="10"/>
      <c r="G3" s="11" t="s">
        <v>11</v>
      </c>
      <c r="H3" s="112"/>
      <c r="I3" s="112"/>
      <c r="J3" s="112"/>
      <c r="K3" s="112"/>
      <c r="L3" s="112"/>
      <c r="M3" s="112"/>
      <c r="N3" s="113"/>
      <c r="O3" s="113"/>
      <c r="P3" s="113"/>
      <c r="Q3" s="113"/>
      <c r="R3" s="113"/>
      <c r="S3" s="113"/>
      <c r="T3" s="113"/>
      <c r="U3" s="114" t="s">
        <v>12</v>
      </c>
      <c r="V3" s="115"/>
      <c r="W3" s="118"/>
      <c r="X3" s="100"/>
      <c r="Y3" s="101"/>
      <c r="AJ3" s="4" t="s">
        <v>13</v>
      </c>
      <c r="AK3" s="4" t="s">
        <v>14</v>
      </c>
      <c r="AL3" s="147">
        <v>45748</v>
      </c>
      <c r="AM3" s="147"/>
    </row>
    <row r="4" spans="1:39" ht="11.25" customHeight="1" x14ac:dyDescent="0.15">
      <c r="A4" s="14"/>
      <c r="B4" s="14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16"/>
      <c r="V4" s="117"/>
      <c r="W4" s="148" t="s">
        <v>6</v>
      </c>
      <c r="X4" s="148"/>
      <c r="Y4" s="149"/>
      <c r="Z4" s="3"/>
      <c r="AA4" s="3"/>
      <c r="AB4" s="3"/>
      <c r="AC4" s="3"/>
      <c r="AD4" s="3"/>
      <c r="AE4" s="3"/>
      <c r="AF4" s="3"/>
      <c r="AG4" s="3"/>
      <c r="AH4" s="3"/>
      <c r="AJ4" s="4" t="s">
        <v>15</v>
      </c>
      <c r="AK4" s="4" t="s">
        <v>16</v>
      </c>
    </row>
    <row r="5" spans="1:39" ht="15" customHeight="1" x14ac:dyDescent="0.15">
      <c r="A5" s="150" t="s">
        <v>17</v>
      </c>
      <c r="B5" s="153" t="s">
        <v>18</v>
      </c>
      <c r="C5" s="154"/>
      <c r="D5" s="159" t="s">
        <v>19</v>
      </c>
      <c r="E5" s="159" t="s">
        <v>20</v>
      </c>
      <c r="F5" s="159" t="s">
        <v>21</v>
      </c>
      <c r="G5" s="162" t="s">
        <v>22</v>
      </c>
      <c r="H5" s="163"/>
      <c r="I5" s="164" t="s">
        <v>23</v>
      </c>
      <c r="J5" s="164"/>
      <c r="K5" s="164"/>
      <c r="L5" s="164"/>
      <c r="M5" s="165" t="s">
        <v>24</v>
      </c>
      <c r="N5" s="164"/>
      <c r="O5" s="164"/>
      <c r="P5" s="166"/>
      <c r="Q5" s="180" t="s">
        <v>25</v>
      </c>
      <c r="R5" s="181"/>
      <c r="S5" s="181"/>
      <c r="T5" s="181"/>
      <c r="U5" s="182"/>
      <c r="V5" s="153" t="s">
        <v>26</v>
      </c>
      <c r="W5" s="189" t="s">
        <v>27</v>
      </c>
      <c r="X5" s="189" t="s">
        <v>28</v>
      </c>
      <c r="Y5" s="136" t="s">
        <v>29</v>
      </c>
      <c r="Z5" s="3"/>
      <c r="AA5" s="3"/>
      <c r="AB5" s="3"/>
      <c r="AC5" s="3"/>
      <c r="AD5" s="3"/>
      <c r="AE5" s="3"/>
      <c r="AF5" s="3"/>
      <c r="AG5" s="3"/>
      <c r="AH5" s="3"/>
      <c r="AJ5" s="4" t="s">
        <v>30</v>
      </c>
      <c r="AK5" s="4" t="s">
        <v>31</v>
      </c>
    </row>
    <row r="6" spans="1:39" ht="15" customHeight="1" x14ac:dyDescent="0.15">
      <c r="A6" s="151"/>
      <c r="B6" s="155"/>
      <c r="C6" s="156"/>
      <c r="D6" s="160"/>
      <c r="E6" s="160"/>
      <c r="F6" s="160"/>
      <c r="G6" s="139">
        <f>IF(ISERROR(VLOOKUP($W$1,'健診名簿（原本）'!$AK$2:$AK$84,1,FALSE)),(DATE(YEAR(AL3)+1,MONTH(AL3),DAY(AL3)-1)),(DATE(YEAR(AL3)+1,MONTH(AL3),DAY(AL3))))</f>
        <v>46112</v>
      </c>
      <c r="H6" s="141" t="s">
        <v>32</v>
      </c>
      <c r="I6" s="143" t="s">
        <v>33</v>
      </c>
      <c r="J6" s="145" t="s">
        <v>34</v>
      </c>
      <c r="K6" s="145" t="s">
        <v>35</v>
      </c>
      <c r="L6" s="174" t="s">
        <v>36</v>
      </c>
      <c r="M6" s="175" t="s">
        <v>37</v>
      </c>
      <c r="N6" s="176" t="s">
        <v>38</v>
      </c>
      <c r="O6" s="176" t="s">
        <v>39</v>
      </c>
      <c r="P6" s="18" t="s">
        <v>39</v>
      </c>
      <c r="Q6" s="183"/>
      <c r="R6" s="184"/>
      <c r="S6" s="184"/>
      <c r="T6" s="184"/>
      <c r="U6" s="185"/>
      <c r="V6" s="155"/>
      <c r="W6" s="190"/>
      <c r="X6" s="190"/>
      <c r="Y6" s="137"/>
      <c r="Z6" s="13"/>
      <c r="AA6" s="13"/>
      <c r="AB6" s="13"/>
      <c r="AC6" s="13"/>
      <c r="AD6" s="13"/>
      <c r="AE6" s="13"/>
      <c r="AF6" s="13"/>
      <c r="AG6" s="13"/>
      <c r="AH6" s="13"/>
      <c r="AJ6" s="4" t="s">
        <v>40</v>
      </c>
      <c r="AK6" s="4" t="s">
        <v>41</v>
      </c>
    </row>
    <row r="7" spans="1:39" ht="12" customHeight="1" x14ac:dyDescent="0.15">
      <c r="A7" s="152"/>
      <c r="B7" s="157"/>
      <c r="C7" s="158"/>
      <c r="D7" s="161"/>
      <c r="E7" s="161"/>
      <c r="F7" s="161"/>
      <c r="G7" s="140"/>
      <c r="H7" s="142"/>
      <c r="I7" s="144"/>
      <c r="J7" s="146"/>
      <c r="K7" s="146"/>
      <c r="L7" s="138"/>
      <c r="M7" s="157"/>
      <c r="N7" s="177"/>
      <c r="O7" s="177"/>
      <c r="P7" s="19" t="s">
        <v>42</v>
      </c>
      <c r="Q7" s="186"/>
      <c r="R7" s="187"/>
      <c r="S7" s="187"/>
      <c r="T7" s="187"/>
      <c r="U7" s="188"/>
      <c r="V7" s="157"/>
      <c r="W7" s="177"/>
      <c r="X7" s="177"/>
      <c r="Y7" s="138"/>
      <c r="Z7" s="13"/>
      <c r="AA7" s="13"/>
      <c r="AB7" s="13"/>
      <c r="AC7" s="13"/>
      <c r="AD7" s="13"/>
      <c r="AE7" s="13"/>
      <c r="AF7" s="13"/>
      <c r="AG7" s="13"/>
      <c r="AH7" s="13"/>
    </row>
    <row r="8" spans="1:39" s="36" customFormat="1" ht="30" customHeight="1" x14ac:dyDescent="0.15">
      <c r="A8" s="20" t="s">
        <v>43</v>
      </c>
      <c r="B8" s="178" t="s">
        <v>44</v>
      </c>
      <c r="C8" s="179"/>
      <c r="D8" s="21" t="s">
        <v>45</v>
      </c>
      <c r="E8" s="22" t="s">
        <v>46</v>
      </c>
      <c r="F8" s="23">
        <v>31382</v>
      </c>
      <c r="G8" s="178">
        <f>IF(F8="","",DATEDIF(F8,$G$6,"Y"))</f>
        <v>40</v>
      </c>
      <c r="H8" s="179"/>
      <c r="I8" s="24" t="s">
        <v>47</v>
      </c>
      <c r="J8" s="25">
        <v>1</v>
      </c>
      <c r="K8" s="25" t="s">
        <v>48</v>
      </c>
      <c r="L8" s="26" t="s">
        <v>49</v>
      </c>
      <c r="M8" s="20"/>
      <c r="N8" s="27"/>
      <c r="O8" s="28" t="s">
        <v>50</v>
      </c>
      <c r="P8" s="29" t="s">
        <v>51</v>
      </c>
      <c r="Q8" s="30" t="str">
        <f>IF(L8="","",(IF(K8="家族","定期Ａ",(IF(K8="本人",(IF(ISERROR(VLOOKUP(L8,[1]健診名簿15名!$AJ$2:$AJ$83,1,FALSE)),"定期Ａ",(IF(G8="","",IF(G8&lt;35,"定期Ａ",IF(G8&gt;75,"定期Ａ","一般健診")))))),"")))))</f>
        <v>一般健診</v>
      </c>
      <c r="R8" s="31" t="str">
        <f>IF(G8="","",IF(G8=40,"付加健診",IF(G8=50,"付加健診","")))</f>
        <v>付加健診</v>
      </c>
      <c r="S8" s="31" t="str">
        <f>IF(K8="本人",IF(L8="","",(IF(ISERROR(VLOOKUP(L8,[1]健診名簿15名!$AJ$2:$AJ$83,1,FALSE)),"",(IF(E8="","",IF(E8="男","",IF(G8&lt;39,"",IF(G8&gt;75,"",IF(ISEVEN(G8),"乳がん検診",""))))))))),"")</f>
        <v>乳がん検診</v>
      </c>
      <c r="T8" s="31" t="str">
        <f>IF(K8="本人",IF(L8="","",(IF(ISERROR(VLOOKUP(L8,[1]健診名簿15名!$AJ$2:$AJ$83,1,FALSE)),"",(IF(E8="","",IF(E8="男","",IF(G8&lt;20,"",IF(G8&gt;75,"",IF(ISEVEN(G8),"子宮頸がん検診",""))))))))),"")</f>
        <v>子宮頸がん検診</v>
      </c>
      <c r="U8" s="32" t="s">
        <v>52</v>
      </c>
      <c r="V8" s="33">
        <v>45777</v>
      </c>
      <c r="W8" s="34">
        <v>45799</v>
      </c>
      <c r="X8" s="34">
        <v>45812</v>
      </c>
      <c r="Y8" s="35" t="s">
        <v>53</v>
      </c>
      <c r="AJ8" s="37" t="s">
        <v>54</v>
      </c>
      <c r="AK8" s="37" t="s">
        <v>55</v>
      </c>
    </row>
    <row r="9" spans="1:39" s="97" customFormat="1" ht="110.1" customHeight="1" x14ac:dyDescent="0.15">
      <c r="A9" s="38" t="s">
        <v>56</v>
      </c>
      <c r="B9" s="168" t="s">
        <v>57</v>
      </c>
      <c r="C9" s="195"/>
      <c r="D9" s="39" t="s">
        <v>156</v>
      </c>
      <c r="E9" s="40" t="s">
        <v>58</v>
      </c>
      <c r="F9" s="96" t="s">
        <v>59</v>
      </c>
      <c r="G9" s="196" t="s">
        <v>60</v>
      </c>
      <c r="H9" s="197"/>
      <c r="I9" s="41" t="s">
        <v>155</v>
      </c>
      <c r="J9" s="42" t="s">
        <v>61</v>
      </c>
      <c r="K9" s="42" t="s">
        <v>62</v>
      </c>
      <c r="L9" s="43" t="s">
        <v>151</v>
      </c>
      <c r="M9" s="198" t="s">
        <v>63</v>
      </c>
      <c r="N9" s="199"/>
      <c r="O9" s="199"/>
      <c r="P9" s="200"/>
      <c r="Q9" s="167" t="s">
        <v>64</v>
      </c>
      <c r="R9" s="167"/>
      <c r="S9" s="167"/>
      <c r="T9" s="167"/>
      <c r="U9" s="167"/>
      <c r="V9" s="168" t="s">
        <v>65</v>
      </c>
      <c r="W9" s="167"/>
      <c r="X9" s="169"/>
      <c r="Y9" s="44" t="s">
        <v>66</v>
      </c>
      <c r="AB9" s="97">
        <v>40</v>
      </c>
      <c r="AC9" s="97">
        <v>45</v>
      </c>
      <c r="AD9" s="97">
        <v>50</v>
      </c>
      <c r="AE9" s="97">
        <v>55</v>
      </c>
      <c r="AF9" s="97">
        <v>60</v>
      </c>
      <c r="AG9" s="97">
        <v>65</v>
      </c>
      <c r="AH9" s="97">
        <v>70</v>
      </c>
      <c r="AJ9" s="98" t="s">
        <v>67</v>
      </c>
      <c r="AK9" s="98" t="s">
        <v>68</v>
      </c>
    </row>
    <row r="10" spans="1:39" ht="32.1" customHeight="1" x14ac:dyDescent="0.15">
      <c r="A10" s="45">
        <v>1</v>
      </c>
      <c r="B10" s="170"/>
      <c r="C10" s="171"/>
      <c r="D10" s="46" t="str">
        <f>ASC(PHONETIC(B10))</f>
        <v/>
      </c>
      <c r="E10" s="47"/>
      <c r="F10" s="91"/>
      <c r="G10" s="172" t="str">
        <f t="shared" ref="G10:G73" si="0">IF(F10="","",DATEDIF(F10,$G$6,"Y"))</f>
        <v/>
      </c>
      <c r="H10" s="173"/>
      <c r="I10" s="48"/>
      <c r="J10" s="49"/>
      <c r="K10" s="50"/>
      <c r="L10" s="92">
        <f>$W$1</f>
        <v>0</v>
      </c>
      <c r="M10" s="52"/>
      <c r="N10" s="50"/>
      <c r="O10" s="51"/>
      <c r="P10" s="53"/>
      <c r="Q10" s="54" t="str">
        <f>IF(L10="","",(IF(K10="家族","定期Ａ",(IF(K10="本人",(IF(ISERROR(VLOOKUP(L10,'健診名簿（原本）'!$AK$2:$AK$84,1,FALSE)),"定期Ａ",(IF(G10="","",IF(G10&lt;35,"定期Ａ",IF(G10&gt;75,"定期Ａ","一般健診")))))),"")))))</f>
        <v/>
      </c>
      <c r="R10" s="49" t="str">
        <f>IF(K10="本人",IF(L10="","",(IF(ISERROR(VLOOKUP(L10,'健診名簿（原本）'!$AK$2:$AK$84,1,FALSE)),"",(IF(G10="","",IF(AA10=1,"付加健診","")))))),"")</f>
        <v/>
      </c>
      <c r="S10" s="49" t="str">
        <f>IF(K10="本人",IF(L10="","",(IF(ISERROR(VLOOKUP(L10,'健診名簿（原本）'!$AK$2:$AK$84,1,FALSE)),"",(IF(E10="","",IF(E10="男","",IF(G10&lt;39,"",IF(G10&gt;75,"",IF(ISEVEN(G10),"乳がん検診",""))))))))),"")</f>
        <v/>
      </c>
      <c r="T10" s="49" t="str">
        <f>IF(K10="本人",IF(L10="","",(IF(ISERROR(VLOOKUP(L10,'健診名簿（原本）'!$AK$2:$AK$84,1,FALSE)),"",(IF(E10="","",IF(E10="男","",IF(G10&lt;20,"",IF(G10&gt;75,"",IF(ISEVEN(G10),"子宮頸がん検診",""))))))))),"")</f>
        <v/>
      </c>
      <c r="U10" s="55"/>
      <c r="V10" s="56"/>
      <c r="W10" s="57"/>
      <c r="X10" s="57"/>
      <c r="Y10" s="58"/>
      <c r="Z10" s="3"/>
      <c r="AA10" s="3">
        <f>SUM(AB10,AC10,AD10,AE10,AF10,AG10,AH10)</f>
        <v>0</v>
      </c>
      <c r="AB10" s="3" t="str">
        <f>IF(G10=$AB$9,1,"")</f>
        <v/>
      </c>
      <c r="AC10" s="3" t="str">
        <f>IF(G10=$AC$9,1,"")</f>
        <v/>
      </c>
      <c r="AD10" s="3" t="str">
        <f>IF(G10=$AD$9,1,"")</f>
        <v/>
      </c>
      <c r="AE10" s="3" t="str">
        <f>IF(G10=$AE$9,1,"")</f>
        <v/>
      </c>
      <c r="AF10" s="3" t="str">
        <f>IF(G10=$AF$9,1,"")</f>
        <v/>
      </c>
      <c r="AG10" s="3" t="str">
        <f>IF(G10=$AG$9,1,"")</f>
        <v/>
      </c>
      <c r="AH10" s="3" t="str">
        <f>IF(G10=$AH$9,1,"")</f>
        <v/>
      </c>
      <c r="AJ10" s="4" t="s">
        <v>70</v>
      </c>
      <c r="AK10" s="4" t="s">
        <v>71</v>
      </c>
    </row>
    <row r="11" spans="1:39" ht="32.1" customHeight="1" x14ac:dyDescent="0.15">
      <c r="A11" s="59">
        <v>2</v>
      </c>
      <c r="B11" s="191"/>
      <c r="C11" s="192"/>
      <c r="D11" s="46" t="str">
        <f t="shared" ref="D11:D74" si="1">ASC(PHONETIC(B11))</f>
        <v/>
      </c>
      <c r="E11" s="47"/>
      <c r="F11" s="60"/>
      <c r="G11" s="193" t="str">
        <f t="shared" si="0"/>
        <v/>
      </c>
      <c r="H11" s="194"/>
      <c r="I11" s="48"/>
      <c r="J11" s="61"/>
      <c r="K11" s="50"/>
      <c r="L11" s="93">
        <f t="shared" ref="L11:L74" si="2">$W$1</f>
        <v>0</v>
      </c>
      <c r="M11" s="63"/>
      <c r="N11" s="62"/>
      <c r="O11" s="64"/>
      <c r="P11" s="65"/>
      <c r="Q11" s="48" t="str">
        <f>IF(L11="","",(IF(K11="家族","定期Ａ",(IF(K11="本人",(IF(ISERROR(VLOOKUP(L11,'健診名簿（原本）'!$AK$2:$AK$84,1,FALSE)),"定期Ａ",(IF(G11="","",IF(G11&lt;35,"定期Ａ",IF(G11&gt;75,"定期Ａ","一般健診")))))),"")))))</f>
        <v/>
      </c>
      <c r="R11" s="61" t="str">
        <f>IF(K11="本人",IF(L11="","",(IF(ISERROR(VLOOKUP(L11,'健診名簿（原本）'!$AK$2:$AK$84,1,FALSE)),"",(IF(G11="","",IF(AA11=1,"付加健診","")))))),"")</f>
        <v/>
      </c>
      <c r="S11" s="61" t="str">
        <f>IF(K11="本人",IF(L11="","",(IF(ISERROR(VLOOKUP(L11,'健診名簿（原本）'!$AK$2:$AK$84,1,FALSE)),"",(IF(E11="","",IF(E11="男","",IF(G11&lt;39,"",IF(G11&gt;75,"",IF(ISEVEN(G11),"乳がん検診",""))))))))),"")</f>
        <v/>
      </c>
      <c r="T11" s="61" t="str">
        <f>IF(K11="本人",IF(L11="","",(IF(ISERROR(VLOOKUP(L11,'健診名簿（原本）'!$AK$2:$AK$84,1,FALSE)),"",(IF(E11="","",IF(E11="男","",IF(G11&lt;20,"",IF(G11&gt;75,"",IF(ISEVEN(G11),"子宮頸がん検診",""))))))))),"")</f>
        <v/>
      </c>
      <c r="U11" s="66"/>
      <c r="V11" s="67"/>
      <c r="W11" s="68"/>
      <c r="X11" s="68"/>
      <c r="Y11" s="58"/>
      <c r="Z11" s="3"/>
      <c r="AA11" s="3">
        <f t="shared" ref="AA11:AA69" si="3">SUM(AB11:AH11)</f>
        <v>0</v>
      </c>
      <c r="AB11" s="3" t="str">
        <f t="shared" ref="AB11:AB69" si="4">IF(G11=$AB$9,1,"")</f>
        <v/>
      </c>
      <c r="AC11" s="3" t="str">
        <f t="shared" ref="AC11:AC69" si="5">IF(G11=$AC$9,1,"")</f>
        <v/>
      </c>
      <c r="AD11" s="3" t="str">
        <f t="shared" ref="AD11:AD69" si="6">IF(G11=$AD$9,1,"")</f>
        <v/>
      </c>
      <c r="AE11" s="3" t="str">
        <f t="shared" ref="AE11:AE69" si="7">IF(G11=$AE$9,1,"")</f>
        <v/>
      </c>
      <c r="AF11" s="3" t="str">
        <f t="shared" ref="AF11:AF69" si="8">IF(G11=$AF$9,1,"")</f>
        <v/>
      </c>
      <c r="AG11" s="3" t="str">
        <f t="shared" ref="AG11:AG69" si="9">IF(G11=$AG$9,1,"")</f>
        <v/>
      </c>
      <c r="AH11" s="3" t="str">
        <f t="shared" ref="AH11:AH69" si="10">IF(G11=$AH$9,1,"")</f>
        <v/>
      </c>
      <c r="AJ11" s="4" t="s">
        <v>73</v>
      </c>
      <c r="AK11" s="4" t="s">
        <v>74</v>
      </c>
    </row>
    <row r="12" spans="1:39" ht="32.1" customHeight="1" x14ac:dyDescent="0.15">
      <c r="A12" s="59">
        <v>3</v>
      </c>
      <c r="B12" s="191"/>
      <c r="C12" s="192"/>
      <c r="D12" s="46" t="str">
        <f t="shared" si="1"/>
        <v/>
      </c>
      <c r="E12" s="47"/>
      <c r="F12" s="60"/>
      <c r="G12" s="193" t="str">
        <f t="shared" si="0"/>
        <v/>
      </c>
      <c r="H12" s="194"/>
      <c r="I12" s="48"/>
      <c r="J12" s="61"/>
      <c r="K12" s="50"/>
      <c r="L12" s="93">
        <f t="shared" si="2"/>
        <v>0</v>
      </c>
      <c r="M12" s="63"/>
      <c r="N12" s="62"/>
      <c r="O12" s="69"/>
      <c r="P12" s="65"/>
      <c r="Q12" s="48" t="str">
        <f>IF(L12="","",(IF(K12="家族","定期Ａ",(IF(K12="本人",(IF(ISERROR(VLOOKUP(L12,'健診名簿（原本）'!$AK$2:$AK$84,1,FALSE)),"定期Ａ",(IF(G12="","",IF(G12&lt;35,"定期Ａ",IF(G12&gt;75,"定期Ａ","一般健診")))))),"")))))</f>
        <v/>
      </c>
      <c r="R12" s="61" t="str">
        <f>IF(K12="本人",IF(L12="","",(IF(ISERROR(VLOOKUP(L12,'健診名簿（原本）'!$AK$2:$AK$84,1,FALSE)),"",(IF(G12="","",IF(AA12=1,"付加健診","")))))),"")</f>
        <v/>
      </c>
      <c r="S12" s="61" t="str">
        <f>IF(K12="本人",IF(L12="","",(IF(ISERROR(VLOOKUP(L12,'健診名簿（原本）'!$AK$2:$AK$84,1,FALSE)),"",(IF(E12="","",IF(E12="男","",IF(G12&lt;39,"",IF(G12&gt;75,"",IF(ISEVEN(G12),"乳がん検診",""))))))))),"")</f>
        <v/>
      </c>
      <c r="T12" s="61" t="str">
        <f>IF(K12="本人",IF(L12="","",(IF(ISERROR(VLOOKUP(L12,'健診名簿（原本）'!$AK$2:$AK$84,1,FALSE)),"",(IF(E12="","",IF(E12="男","",IF(G12&lt;20,"",IF(G12&gt;75,"",IF(ISEVEN(G12),"子宮頸がん検診",""))))))))),"")</f>
        <v/>
      </c>
      <c r="U12" s="70"/>
      <c r="V12" s="67"/>
      <c r="W12" s="68"/>
      <c r="X12" s="68"/>
      <c r="Y12" s="58"/>
      <c r="Z12" s="3"/>
      <c r="AA12" s="3">
        <f t="shared" si="3"/>
        <v>0</v>
      </c>
      <c r="AB12" s="3" t="str">
        <f t="shared" si="4"/>
        <v/>
      </c>
      <c r="AC12" s="3" t="str">
        <f t="shared" si="5"/>
        <v/>
      </c>
      <c r="AD12" s="3" t="str">
        <f t="shared" si="6"/>
        <v/>
      </c>
      <c r="AE12" s="3" t="str">
        <f t="shared" si="7"/>
        <v/>
      </c>
      <c r="AF12" s="3" t="str">
        <f t="shared" si="8"/>
        <v/>
      </c>
      <c r="AG12" s="3" t="str">
        <f t="shared" si="9"/>
        <v/>
      </c>
      <c r="AH12" s="3" t="str">
        <f t="shared" si="10"/>
        <v/>
      </c>
      <c r="AJ12" s="4" t="s">
        <v>75</v>
      </c>
      <c r="AK12" s="4" t="s">
        <v>76</v>
      </c>
    </row>
    <row r="13" spans="1:39" ht="32.1" customHeight="1" x14ac:dyDescent="0.15">
      <c r="A13" s="59">
        <v>4</v>
      </c>
      <c r="B13" s="191"/>
      <c r="C13" s="192"/>
      <c r="D13" s="46" t="str">
        <f t="shared" si="1"/>
        <v/>
      </c>
      <c r="E13" s="47"/>
      <c r="F13" s="60"/>
      <c r="G13" s="193" t="str">
        <f t="shared" si="0"/>
        <v/>
      </c>
      <c r="H13" s="194"/>
      <c r="I13" s="48"/>
      <c r="J13" s="61"/>
      <c r="K13" s="50"/>
      <c r="L13" s="93">
        <f t="shared" si="2"/>
        <v>0</v>
      </c>
      <c r="M13" s="63"/>
      <c r="N13" s="62"/>
      <c r="O13" s="71"/>
      <c r="P13" s="65"/>
      <c r="Q13" s="48" t="str">
        <f>IF(L13="","",(IF(K13="家族","定期Ａ",(IF(K13="本人",(IF(ISERROR(VLOOKUP(L13,'健診名簿（原本）'!$AK$2:$AK$84,1,FALSE)),"定期Ａ",(IF(G13="","",IF(G13&lt;35,"定期Ａ",IF(G13&gt;75,"定期Ａ","一般健診")))))),"")))))</f>
        <v/>
      </c>
      <c r="R13" s="61" t="str">
        <f>IF(K13="本人",IF(L13="","",(IF(ISERROR(VLOOKUP(L13,'健診名簿（原本）'!$AK$2:$AK$84,1,FALSE)),"",(IF(G13="","",IF(AA13=1,"付加健診","")))))),"")</f>
        <v/>
      </c>
      <c r="S13" s="61" t="str">
        <f>IF(K13="本人",IF(L13="","",(IF(ISERROR(VLOOKUP(L13,'健診名簿（原本）'!$AK$2:$AK$84,1,FALSE)),"",(IF(E13="","",IF(E13="男","",IF(G13&lt;39,"",IF(G13&gt;75,"",IF(ISEVEN(G13),"乳がん検診",""))))))))),"")</f>
        <v/>
      </c>
      <c r="T13" s="61" t="str">
        <f>IF(K13="本人",IF(L13="","",(IF(ISERROR(VLOOKUP(L13,'健診名簿（原本）'!$AK$2:$AK$84,1,FALSE)),"",(IF(E13="","",IF(E13="男","",IF(G13&lt;20,"",IF(G13&gt;75,"",IF(ISEVEN(G13),"子宮頸がん検診",""))))))))),"")</f>
        <v/>
      </c>
      <c r="U13" s="70"/>
      <c r="V13" s="72"/>
      <c r="W13" s="61"/>
      <c r="X13" s="61"/>
      <c r="Y13" s="58"/>
      <c r="Z13" s="3"/>
      <c r="AA13" s="3">
        <f t="shared" si="3"/>
        <v>0</v>
      </c>
      <c r="AB13" s="3" t="str">
        <f t="shared" si="4"/>
        <v/>
      </c>
      <c r="AC13" s="3" t="str">
        <f t="shared" si="5"/>
        <v/>
      </c>
      <c r="AD13" s="3" t="str">
        <f t="shared" si="6"/>
        <v/>
      </c>
      <c r="AE13" s="3" t="str">
        <f t="shared" si="7"/>
        <v/>
      </c>
      <c r="AF13" s="3" t="str">
        <f t="shared" si="8"/>
        <v/>
      </c>
      <c r="AG13" s="3" t="str">
        <f t="shared" si="9"/>
        <v/>
      </c>
      <c r="AH13" s="3" t="str">
        <f t="shared" si="10"/>
        <v/>
      </c>
      <c r="AJ13" s="4" t="s">
        <v>77</v>
      </c>
      <c r="AK13" s="4" t="s">
        <v>78</v>
      </c>
    </row>
    <row r="14" spans="1:39" ht="32.1" customHeight="1" x14ac:dyDescent="0.15">
      <c r="A14" s="59">
        <v>5</v>
      </c>
      <c r="B14" s="191"/>
      <c r="C14" s="192"/>
      <c r="D14" s="46" t="str">
        <f t="shared" si="1"/>
        <v/>
      </c>
      <c r="E14" s="47"/>
      <c r="F14" s="60"/>
      <c r="G14" s="193" t="str">
        <f t="shared" si="0"/>
        <v/>
      </c>
      <c r="H14" s="194"/>
      <c r="I14" s="48"/>
      <c r="J14" s="61"/>
      <c r="K14" s="50"/>
      <c r="L14" s="93">
        <f t="shared" si="2"/>
        <v>0</v>
      </c>
      <c r="M14" s="63"/>
      <c r="N14" s="62"/>
      <c r="O14" s="69"/>
      <c r="P14" s="65"/>
      <c r="Q14" s="48" t="str">
        <f>IF(L14="","",(IF(K14="家族","定期Ａ",(IF(K14="本人",(IF(ISERROR(VLOOKUP(L14,'健診名簿（原本）'!$AK$2:$AK$84,1,FALSE)),"定期Ａ",(IF(G14="","",IF(G14&lt;35,"定期Ａ",IF(G14&gt;75,"定期Ａ","一般健診")))))),"")))))</f>
        <v/>
      </c>
      <c r="R14" s="61" t="str">
        <f>IF(K14="本人",IF(L14="","",(IF(ISERROR(VLOOKUP(L14,'健診名簿（原本）'!$AK$2:$AK$84,1,FALSE)),"",(IF(G14="","",IF(AA14=1,"付加健診","")))))),"")</f>
        <v/>
      </c>
      <c r="S14" s="61" t="str">
        <f>IF(K14="本人",IF(L14="","",(IF(ISERROR(VLOOKUP(L14,'健診名簿（原本）'!$AK$2:$AK$84,1,FALSE)),"",(IF(E14="","",IF(E14="男","",IF(G14&lt;39,"",IF(G14&gt;75,"",IF(ISEVEN(G14),"乳がん検診",""))))))))),"")</f>
        <v/>
      </c>
      <c r="T14" s="61" t="str">
        <f>IF(K14="本人",IF(L14="","",(IF(ISERROR(VLOOKUP(L14,'健診名簿（原本）'!$AK$2:$AK$84,1,FALSE)),"",(IF(E14="","",IF(E14="男","",IF(G14&lt;20,"",IF(G14&gt;75,"",IF(ISEVEN(G14),"子宮頸がん検診",""))))))))),"")</f>
        <v/>
      </c>
      <c r="U14" s="70"/>
      <c r="V14" s="72"/>
      <c r="W14" s="61"/>
      <c r="X14" s="61"/>
      <c r="Y14" s="58"/>
      <c r="Z14" s="3"/>
      <c r="AA14" s="3">
        <f t="shared" si="3"/>
        <v>0</v>
      </c>
      <c r="AB14" s="3" t="str">
        <f t="shared" si="4"/>
        <v/>
      </c>
      <c r="AC14" s="3" t="str">
        <f t="shared" si="5"/>
        <v/>
      </c>
      <c r="AD14" s="3" t="str">
        <f t="shared" si="6"/>
        <v/>
      </c>
      <c r="AE14" s="3" t="str">
        <f t="shared" si="7"/>
        <v/>
      </c>
      <c r="AF14" s="3" t="str">
        <f t="shared" si="8"/>
        <v/>
      </c>
      <c r="AG14" s="3" t="str">
        <f t="shared" si="9"/>
        <v/>
      </c>
      <c r="AH14" s="3" t="str">
        <f t="shared" si="10"/>
        <v/>
      </c>
      <c r="AJ14" s="4" t="s">
        <v>79</v>
      </c>
      <c r="AK14" s="4" t="s">
        <v>80</v>
      </c>
    </row>
    <row r="15" spans="1:39" ht="32.1" customHeight="1" x14ac:dyDescent="0.15">
      <c r="A15" s="59">
        <v>6</v>
      </c>
      <c r="B15" s="191"/>
      <c r="C15" s="192"/>
      <c r="D15" s="46" t="str">
        <f t="shared" si="1"/>
        <v/>
      </c>
      <c r="E15" s="47"/>
      <c r="F15" s="60"/>
      <c r="G15" s="193" t="str">
        <f t="shared" si="0"/>
        <v/>
      </c>
      <c r="H15" s="194"/>
      <c r="I15" s="48"/>
      <c r="J15" s="61"/>
      <c r="K15" s="50"/>
      <c r="L15" s="93">
        <f t="shared" si="2"/>
        <v>0</v>
      </c>
      <c r="M15" s="63"/>
      <c r="N15" s="62"/>
      <c r="O15" s="69"/>
      <c r="P15" s="65"/>
      <c r="Q15" s="48" t="str">
        <f>IF(L15="","",(IF(K15="家族","定期Ａ",(IF(K15="本人",(IF(ISERROR(VLOOKUP(L15,'健診名簿（原本）'!$AK$2:$AK$84,1,FALSE)),"定期Ａ",(IF(G15="","",IF(G15&lt;35,"定期Ａ",IF(G15&gt;75,"定期Ａ","一般健診")))))),"")))))</f>
        <v/>
      </c>
      <c r="R15" s="61" t="str">
        <f>IF(K15="本人",IF(L15="","",(IF(ISERROR(VLOOKUP(L15,'健診名簿（原本）'!$AK$2:$AK$84,1,FALSE)),"",(IF(G15="","",IF(AA15=1,"付加健診","")))))),"")</f>
        <v/>
      </c>
      <c r="S15" s="61" t="str">
        <f>IF(K15="本人",IF(L15="","",(IF(ISERROR(VLOOKUP(L15,'健診名簿（原本）'!$AK$2:$AK$84,1,FALSE)),"",(IF(E15="","",IF(E15="男","",IF(G15&lt;39,"",IF(G15&gt;75,"",IF(ISEVEN(G15),"乳がん検診",""))))))))),"")</f>
        <v/>
      </c>
      <c r="T15" s="61" t="str">
        <f>IF(K15="本人",IF(L15="","",(IF(ISERROR(VLOOKUP(L15,'健診名簿（原本）'!$AK$2:$AK$84,1,FALSE)),"",(IF(E15="","",IF(E15="男","",IF(G15&lt;20,"",IF(G15&gt;75,"",IF(ISEVEN(G15),"子宮頸がん検診",""))))))))),"")</f>
        <v/>
      </c>
      <c r="U15" s="70"/>
      <c r="V15" s="72"/>
      <c r="W15" s="73"/>
      <c r="X15" s="73"/>
      <c r="Y15" s="58"/>
      <c r="Z15" s="3"/>
      <c r="AA15" s="3">
        <f t="shared" si="3"/>
        <v>0</v>
      </c>
      <c r="AB15" s="3" t="str">
        <f t="shared" si="4"/>
        <v/>
      </c>
      <c r="AC15" s="3" t="str">
        <f t="shared" si="5"/>
        <v/>
      </c>
      <c r="AD15" s="3" t="str">
        <f t="shared" si="6"/>
        <v/>
      </c>
      <c r="AE15" s="3" t="str">
        <f t="shared" si="7"/>
        <v/>
      </c>
      <c r="AF15" s="3" t="str">
        <f t="shared" si="8"/>
        <v/>
      </c>
      <c r="AG15" s="3" t="str">
        <f t="shared" si="9"/>
        <v/>
      </c>
      <c r="AH15" s="3" t="str">
        <f t="shared" si="10"/>
        <v/>
      </c>
      <c r="AJ15" s="4" t="s">
        <v>81</v>
      </c>
      <c r="AK15" s="4" t="s">
        <v>82</v>
      </c>
    </row>
    <row r="16" spans="1:39" ht="32.1" customHeight="1" x14ac:dyDescent="0.15">
      <c r="A16" s="59">
        <v>7</v>
      </c>
      <c r="B16" s="191"/>
      <c r="C16" s="192"/>
      <c r="D16" s="46" t="str">
        <f t="shared" si="1"/>
        <v/>
      </c>
      <c r="E16" s="47"/>
      <c r="F16" s="60"/>
      <c r="G16" s="193" t="str">
        <f t="shared" si="0"/>
        <v/>
      </c>
      <c r="H16" s="194"/>
      <c r="I16" s="48"/>
      <c r="J16" s="61"/>
      <c r="K16" s="50"/>
      <c r="L16" s="93">
        <f t="shared" si="2"/>
        <v>0</v>
      </c>
      <c r="M16" s="63"/>
      <c r="N16" s="62"/>
      <c r="O16" s="69"/>
      <c r="P16" s="65"/>
      <c r="Q16" s="48" t="str">
        <f>IF(L16="","",(IF(K16="家族","定期Ａ",(IF(K16="本人",(IF(ISERROR(VLOOKUP(L16,'健診名簿（原本）'!$AK$2:$AK$84,1,FALSE)),"定期Ａ",(IF(G16="","",IF(G16&lt;35,"定期Ａ",IF(G16&gt;75,"定期Ａ","一般健診")))))),"")))))</f>
        <v/>
      </c>
      <c r="R16" s="61" t="str">
        <f>IF(K16="本人",IF(L16="","",(IF(ISERROR(VLOOKUP(L16,'健診名簿（原本）'!$AK$2:$AK$84,1,FALSE)),"",(IF(G16="","",IF(AA16=1,"付加健診","")))))),"")</f>
        <v/>
      </c>
      <c r="S16" s="61" t="str">
        <f>IF(K16="本人",IF(L16="","",(IF(ISERROR(VLOOKUP(L16,'健診名簿（原本）'!$AK$2:$AK$84,1,FALSE)),"",(IF(E16="","",IF(E16="男","",IF(G16&lt;39,"",IF(G16&gt;75,"",IF(ISEVEN(G16),"乳がん検診",""))))))))),"")</f>
        <v/>
      </c>
      <c r="T16" s="61" t="str">
        <f>IF(K16="本人",IF(L16="","",(IF(ISERROR(VLOOKUP(L16,'健診名簿（原本）'!$AK$2:$AK$84,1,FALSE)),"",(IF(E16="","",IF(E16="男","",IF(G16&lt;20,"",IF(G16&gt;75,"",IF(ISEVEN(G16),"子宮頸がん検診",""))))))))),"")</f>
        <v/>
      </c>
      <c r="U16" s="66"/>
      <c r="V16" s="72"/>
      <c r="W16" s="61"/>
      <c r="X16" s="61"/>
      <c r="Y16" s="58"/>
      <c r="Z16" s="3"/>
      <c r="AA16" s="3">
        <f t="shared" si="3"/>
        <v>0</v>
      </c>
      <c r="AB16" s="3" t="str">
        <f t="shared" si="4"/>
        <v/>
      </c>
      <c r="AC16" s="3" t="str">
        <f t="shared" si="5"/>
        <v/>
      </c>
      <c r="AD16" s="3" t="str">
        <f t="shared" si="6"/>
        <v/>
      </c>
      <c r="AE16" s="3" t="str">
        <f t="shared" si="7"/>
        <v/>
      </c>
      <c r="AF16" s="3" t="str">
        <f t="shared" si="8"/>
        <v/>
      </c>
      <c r="AG16" s="3" t="str">
        <f t="shared" si="9"/>
        <v/>
      </c>
      <c r="AH16" s="3" t="str">
        <f t="shared" si="10"/>
        <v/>
      </c>
      <c r="AJ16" s="4" t="s">
        <v>83</v>
      </c>
      <c r="AK16" s="4" t="s">
        <v>84</v>
      </c>
    </row>
    <row r="17" spans="1:38" ht="32.1" customHeight="1" x14ac:dyDescent="0.15">
      <c r="A17" s="59">
        <v>8</v>
      </c>
      <c r="B17" s="191"/>
      <c r="C17" s="192"/>
      <c r="D17" s="46" t="str">
        <f t="shared" si="1"/>
        <v/>
      </c>
      <c r="E17" s="47"/>
      <c r="F17" s="60"/>
      <c r="G17" s="193" t="str">
        <f t="shared" si="0"/>
        <v/>
      </c>
      <c r="H17" s="194"/>
      <c r="I17" s="48"/>
      <c r="J17" s="61"/>
      <c r="K17" s="50"/>
      <c r="L17" s="93">
        <f t="shared" si="2"/>
        <v>0</v>
      </c>
      <c r="M17" s="63"/>
      <c r="N17" s="62"/>
      <c r="O17" s="69"/>
      <c r="P17" s="65"/>
      <c r="Q17" s="48" t="str">
        <f>IF(L17="","",(IF(K17="家族","定期Ａ",(IF(K17="本人",(IF(ISERROR(VLOOKUP(L17,'健診名簿（原本）'!$AK$2:$AK$84,1,FALSE)),"定期Ａ",(IF(G17="","",IF(G17&lt;35,"定期Ａ",IF(G17&gt;75,"定期Ａ","一般健診")))))),"")))))</f>
        <v/>
      </c>
      <c r="R17" s="61" t="str">
        <f>IF(K17="本人",IF(L17="","",(IF(ISERROR(VLOOKUP(L17,'健診名簿（原本）'!$AK$2:$AK$84,1,FALSE)),"",(IF(G17="","",IF(AA17=1,"付加健診","")))))),"")</f>
        <v/>
      </c>
      <c r="S17" s="61" t="str">
        <f>IF(K17="本人",IF(L17="","",(IF(ISERROR(VLOOKUP(L17,'健診名簿（原本）'!$AK$2:$AK$84,1,FALSE)),"",(IF(E17="","",IF(E17="男","",IF(G17&lt;39,"",IF(G17&gt;75,"",IF(ISEVEN(G17),"乳がん検診",""))))))))),"")</f>
        <v/>
      </c>
      <c r="T17" s="61" t="str">
        <f>IF(K17="本人",IF(L17="","",(IF(ISERROR(VLOOKUP(L17,'健診名簿（原本）'!$AK$2:$AK$84,1,FALSE)),"",(IF(E17="","",IF(E17="男","",IF(G17&lt;20,"",IF(G17&gt;75,"",IF(ISEVEN(G17),"子宮頸がん検診",""))))))))),"")</f>
        <v/>
      </c>
      <c r="U17" s="66"/>
      <c r="V17" s="72"/>
      <c r="W17" s="61"/>
      <c r="X17" s="61"/>
      <c r="Y17" s="58"/>
      <c r="Z17" s="3"/>
      <c r="AA17" s="3">
        <f t="shared" si="3"/>
        <v>0</v>
      </c>
      <c r="AB17" s="3" t="str">
        <f t="shared" si="4"/>
        <v/>
      </c>
      <c r="AC17" s="3" t="str">
        <f t="shared" si="5"/>
        <v/>
      </c>
      <c r="AD17" s="3" t="str">
        <f t="shared" si="6"/>
        <v/>
      </c>
      <c r="AE17" s="3" t="str">
        <f t="shared" si="7"/>
        <v/>
      </c>
      <c r="AF17" s="3" t="str">
        <f t="shared" si="8"/>
        <v/>
      </c>
      <c r="AG17" s="3" t="str">
        <f t="shared" si="9"/>
        <v/>
      </c>
      <c r="AH17" s="3" t="str">
        <f t="shared" si="10"/>
        <v/>
      </c>
      <c r="AJ17" s="4" t="s">
        <v>85</v>
      </c>
      <c r="AK17" s="4" t="s">
        <v>86</v>
      </c>
    </row>
    <row r="18" spans="1:38" ht="32.1" customHeight="1" x14ac:dyDescent="0.15">
      <c r="A18" s="59">
        <v>9</v>
      </c>
      <c r="B18" s="191"/>
      <c r="C18" s="192"/>
      <c r="D18" s="46" t="str">
        <f t="shared" si="1"/>
        <v/>
      </c>
      <c r="E18" s="47"/>
      <c r="F18" s="60"/>
      <c r="G18" s="193" t="str">
        <f t="shared" si="0"/>
        <v/>
      </c>
      <c r="H18" s="194"/>
      <c r="I18" s="48"/>
      <c r="J18" s="61"/>
      <c r="K18" s="50"/>
      <c r="L18" s="93">
        <f t="shared" si="2"/>
        <v>0</v>
      </c>
      <c r="M18" s="63"/>
      <c r="N18" s="62"/>
      <c r="O18" s="69"/>
      <c r="P18" s="65"/>
      <c r="Q18" s="48" t="str">
        <f>IF(L18="","",(IF(K18="家族","定期Ａ",(IF(K18="本人",(IF(ISERROR(VLOOKUP(L18,'健診名簿（原本）'!$AK$2:$AK$84,1,FALSE)),"定期Ａ",(IF(G18="","",IF(G18&lt;35,"定期Ａ",IF(G18&gt;75,"定期Ａ","一般健診")))))),"")))))</f>
        <v/>
      </c>
      <c r="R18" s="61" t="str">
        <f>IF(K18="本人",IF(L18="","",(IF(ISERROR(VLOOKUP(L18,'健診名簿（原本）'!$AK$2:$AK$84,1,FALSE)),"",(IF(G18="","",IF(AA18=1,"付加健診","")))))),"")</f>
        <v/>
      </c>
      <c r="S18" s="61" t="str">
        <f>IF(K18="本人",IF(L18="","",(IF(ISERROR(VLOOKUP(L18,'健診名簿（原本）'!$AK$2:$AK$84,1,FALSE)),"",(IF(E18="","",IF(E18="男","",IF(G18&lt;39,"",IF(G18&gt;75,"",IF(ISEVEN(G18),"乳がん検診",""))))))))),"")</f>
        <v/>
      </c>
      <c r="T18" s="61" t="str">
        <f>IF(K18="本人",IF(L18="","",(IF(ISERROR(VLOOKUP(L18,'健診名簿（原本）'!$AK$2:$AK$84,1,FALSE)),"",(IF(E18="","",IF(E18="男","",IF(G18&lt;20,"",IF(G18&gt;75,"",IF(ISEVEN(G18),"子宮頸がん検診",""))))))))),"")</f>
        <v/>
      </c>
      <c r="U18" s="66"/>
      <c r="V18" s="67"/>
      <c r="W18" s="68"/>
      <c r="X18" s="68"/>
      <c r="Y18" s="58"/>
      <c r="Z18" s="3"/>
      <c r="AA18" s="3">
        <f t="shared" si="3"/>
        <v>0</v>
      </c>
      <c r="AB18" s="3" t="str">
        <f t="shared" si="4"/>
        <v/>
      </c>
      <c r="AC18" s="3" t="str">
        <f t="shared" si="5"/>
        <v/>
      </c>
      <c r="AD18" s="3" t="str">
        <f t="shared" si="6"/>
        <v/>
      </c>
      <c r="AE18" s="3" t="str">
        <f t="shared" si="7"/>
        <v/>
      </c>
      <c r="AF18" s="3" t="str">
        <f t="shared" si="8"/>
        <v/>
      </c>
      <c r="AG18" s="3" t="str">
        <f t="shared" si="9"/>
        <v/>
      </c>
      <c r="AH18" s="3" t="str">
        <f t="shared" si="10"/>
        <v/>
      </c>
      <c r="AJ18" s="4" t="s">
        <v>87</v>
      </c>
      <c r="AK18" s="4" t="s">
        <v>88</v>
      </c>
    </row>
    <row r="19" spans="1:38" ht="32.1" customHeight="1" x14ac:dyDescent="0.15">
      <c r="A19" s="59">
        <v>10</v>
      </c>
      <c r="B19" s="191"/>
      <c r="C19" s="192"/>
      <c r="D19" s="46" t="str">
        <f t="shared" si="1"/>
        <v/>
      </c>
      <c r="E19" s="47"/>
      <c r="F19" s="60"/>
      <c r="G19" s="193" t="str">
        <f t="shared" si="0"/>
        <v/>
      </c>
      <c r="H19" s="194"/>
      <c r="I19" s="48"/>
      <c r="J19" s="61"/>
      <c r="K19" s="50"/>
      <c r="L19" s="93">
        <f t="shared" si="2"/>
        <v>0</v>
      </c>
      <c r="M19" s="63"/>
      <c r="N19" s="62"/>
      <c r="O19" s="69"/>
      <c r="P19" s="65"/>
      <c r="Q19" s="48" t="str">
        <f>IF(L19="","",(IF(K19="家族","定期Ａ",(IF(K19="本人",(IF(ISERROR(VLOOKUP(L19,'健診名簿（原本）'!$AK$2:$AK$84,1,FALSE)),"定期Ａ",(IF(G19="","",IF(G19&lt;35,"定期Ａ",IF(G19&gt;75,"定期Ａ","一般健診")))))),"")))))</f>
        <v/>
      </c>
      <c r="R19" s="61" t="str">
        <f>IF(K19="本人",IF(L19="","",(IF(ISERROR(VLOOKUP(L19,'健診名簿（原本）'!$AK$2:$AK$84,1,FALSE)),"",(IF(G19="","",IF(AA19=1,"付加健診","")))))),"")</f>
        <v/>
      </c>
      <c r="S19" s="61" t="str">
        <f>IF(K19="本人",IF(L19="","",(IF(ISERROR(VLOOKUP(L19,'健診名簿（原本）'!$AK$2:$AK$84,1,FALSE)),"",(IF(E19="","",IF(E19="男","",IF(G19&lt;39,"",IF(G19&gt;75,"",IF(ISEVEN(G19),"乳がん検診",""))))))))),"")</f>
        <v/>
      </c>
      <c r="T19" s="61" t="str">
        <f>IF(K19="本人",IF(L19="","",(IF(ISERROR(VLOOKUP(L19,'健診名簿（原本）'!$AK$2:$AK$84,1,FALSE)),"",(IF(E19="","",IF(E19="男","",IF(G19&lt;20,"",IF(G19&gt;75,"",IF(ISEVEN(G19),"子宮頸がん検診",""))))))))),"")</f>
        <v/>
      </c>
      <c r="U19" s="70"/>
      <c r="V19" s="72"/>
      <c r="W19" s="61"/>
      <c r="X19" s="61"/>
      <c r="Y19" s="58"/>
      <c r="Z19" s="3"/>
      <c r="AA19" s="3">
        <f t="shared" si="3"/>
        <v>0</v>
      </c>
      <c r="AB19" s="3" t="str">
        <f t="shared" si="4"/>
        <v/>
      </c>
      <c r="AC19" s="3" t="str">
        <f t="shared" si="5"/>
        <v/>
      </c>
      <c r="AD19" s="3" t="str">
        <f t="shared" si="6"/>
        <v/>
      </c>
      <c r="AE19" s="3" t="str">
        <f t="shared" si="7"/>
        <v/>
      </c>
      <c r="AF19" s="3" t="str">
        <f t="shared" si="8"/>
        <v/>
      </c>
      <c r="AG19" s="3" t="str">
        <f t="shared" si="9"/>
        <v/>
      </c>
      <c r="AH19" s="3" t="str">
        <f t="shared" si="10"/>
        <v/>
      </c>
      <c r="AJ19" s="4" t="s">
        <v>89</v>
      </c>
      <c r="AK19" s="4" t="s">
        <v>90</v>
      </c>
    </row>
    <row r="20" spans="1:38" ht="32.1" customHeight="1" x14ac:dyDescent="0.15">
      <c r="A20" s="59">
        <v>11</v>
      </c>
      <c r="B20" s="191"/>
      <c r="C20" s="192"/>
      <c r="D20" s="46" t="str">
        <f t="shared" si="1"/>
        <v/>
      </c>
      <c r="E20" s="47"/>
      <c r="F20" s="60"/>
      <c r="G20" s="193" t="str">
        <f t="shared" si="0"/>
        <v/>
      </c>
      <c r="H20" s="194"/>
      <c r="I20" s="48"/>
      <c r="J20" s="61"/>
      <c r="K20" s="50"/>
      <c r="L20" s="93">
        <f t="shared" si="2"/>
        <v>0</v>
      </c>
      <c r="M20" s="63"/>
      <c r="N20" s="62"/>
      <c r="O20" s="69"/>
      <c r="P20" s="65"/>
      <c r="Q20" s="48" t="str">
        <f>IF(L20="","",(IF(K20="家族","定期Ａ",(IF(K20="本人",(IF(ISERROR(VLOOKUP(L20,'健診名簿（原本）'!$AK$2:$AK$84,1,FALSE)),"定期Ａ",(IF(G20="","",IF(G20&lt;35,"定期Ａ",IF(G20&gt;75,"定期Ａ","一般健診")))))),"")))))</f>
        <v/>
      </c>
      <c r="R20" s="61" t="str">
        <f>IF(K20="本人",IF(L20="","",(IF(ISERROR(VLOOKUP(L20,'健診名簿（原本）'!$AK$2:$AK$84,1,FALSE)),"",(IF(G20="","",IF(AA20=1,"付加健診","")))))),"")</f>
        <v/>
      </c>
      <c r="S20" s="61" t="str">
        <f>IF(K20="本人",IF(L20="","",(IF(ISERROR(VLOOKUP(L20,'健診名簿（原本）'!$AK$2:$AK$84,1,FALSE)),"",(IF(E20="","",IF(E20="男","",IF(G20&lt;39,"",IF(G20&gt;75,"",IF(ISEVEN(G20),"乳がん検診",""))))))))),"")</f>
        <v/>
      </c>
      <c r="T20" s="61" t="str">
        <f>IF(K20="本人",IF(L20="","",(IF(ISERROR(VLOOKUP(L20,'健診名簿（原本）'!$AK$2:$AK$84,1,FALSE)),"",(IF(E20="","",IF(E20="男","",IF(G20&lt;20,"",IF(G20&gt;75,"",IF(ISEVEN(G20),"子宮頸がん検診",""))))))))),"")</f>
        <v/>
      </c>
      <c r="U20" s="70"/>
      <c r="V20" s="74"/>
      <c r="W20" s="73"/>
      <c r="X20" s="73"/>
      <c r="Y20" s="58"/>
      <c r="Z20" s="3"/>
      <c r="AA20" s="3">
        <f t="shared" si="3"/>
        <v>0</v>
      </c>
      <c r="AB20" s="3" t="str">
        <f t="shared" si="4"/>
        <v/>
      </c>
      <c r="AC20" s="3" t="str">
        <f t="shared" si="5"/>
        <v/>
      </c>
      <c r="AD20" s="3" t="str">
        <f t="shared" si="6"/>
        <v/>
      </c>
      <c r="AE20" s="3" t="str">
        <f t="shared" si="7"/>
        <v/>
      </c>
      <c r="AF20" s="3" t="str">
        <f t="shared" si="8"/>
        <v/>
      </c>
      <c r="AG20" s="3" t="str">
        <f t="shared" si="9"/>
        <v/>
      </c>
      <c r="AH20" s="3" t="str">
        <f t="shared" si="10"/>
        <v/>
      </c>
      <c r="AJ20" s="4" t="s">
        <v>91</v>
      </c>
      <c r="AK20" s="4" t="s">
        <v>92</v>
      </c>
    </row>
    <row r="21" spans="1:38" ht="32.1" customHeight="1" x14ac:dyDescent="0.15">
      <c r="A21" s="59">
        <v>12</v>
      </c>
      <c r="B21" s="191"/>
      <c r="C21" s="192"/>
      <c r="D21" s="46" t="str">
        <f t="shared" si="1"/>
        <v/>
      </c>
      <c r="E21" s="47"/>
      <c r="F21" s="60"/>
      <c r="G21" s="193" t="str">
        <f t="shared" si="0"/>
        <v/>
      </c>
      <c r="H21" s="194"/>
      <c r="I21" s="48"/>
      <c r="J21" s="61"/>
      <c r="K21" s="50"/>
      <c r="L21" s="93">
        <f t="shared" si="2"/>
        <v>0</v>
      </c>
      <c r="M21" s="63"/>
      <c r="N21" s="62"/>
      <c r="O21" s="69"/>
      <c r="P21" s="65"/>
      <c r="Q21" s="48" t="str">
        <f>IF(L21="","",(IF(K21="家族","定期Ａ",(IF(K21="本人",(IF(ISERROR(VLOOKUP(L21,'健診名簿（原本）'!$AK$2:$AK$84,1,FALSE)),"定期Ａ",(IF(G21="","",IF(G21&lt;35,"定期Ａ",IF(G21&gt;75,"定期Ａ","一般健診")))))),"")))))</f>
        <v/>
      </c>
      <c r="R21" s="61" t="str">
        <f>IF(K21="本人",IF(L21="","",(IF(ISERROR(VLOOKUP(L21,'健診名簿（原本）'!$AK$2:$AK$84,1,FALSE)),"",(IF(G21="","",IF(AA21=1,"付加健診","")))))),"")</f>
        <v/>
      </c>
      <c r="S21" s="61" t="str">
        <f>IF(K21="本人",IF(L21="","",(IF(ISERROR(VLOOKUP(L21,'健診名簿（原本）'!$AK$2:$AK$84,1,FALSE)),"",(IF(E21="","",IF(E21="男","",IF(G21&lt;39,"",IF(G21&gt;75,"",IF(ISEVEN(G21),"乳がん検診",""))))))))),"")</f>
        <v/>
      </c>
      <c r="T21" s="61" t="str">
        <f>IF(K21="本人",IF(L21="","",(IF(ISERROR(VLOOKUP(L21,'健診名簿（原本）'!$AK$2:$AK$84,1,FALSE)),"",(IF(E21="","",IF(E21="男","",IF(G21&lt;20,"",IF(G21&gt;75,"",IF(ISEVEN(G21),"子宮頸がん検診",""))))))))),"")</f>
        <v/>
      </c>
      <c r="U21" s="70"/>
      <c r="V21" s="72"/>
      <c r="W21" s="61"/>
      <c r="X21" s="61"/>
      <c r="Y21" s="58"/>
      <c r="Z21" s="3"/>
      <c r="AA21" s="3">
        <f t="shared" si="3"/>
        <v>0</v>
      </c>
      <c r="AB21" s="3" t="str">
        <f t="shared" si="4"/>
        <v/>
      </c>
      <c r="AC21" s="3" t="str">
        <f t="shared" si="5"/>
        <v/>
      </c>
      <c r="AD21" s="3" t="str">
        <f t="shared" si="6"/>
        <v/>
      </c>
      <c r="AE21" s="3" t="str">
        <f t="shared" si="7"/>
        <v/>
      </c>
      <c r="AF21" s="3" t="str">
        <f t="shared" si="8"/>
        <v/>
      </c>
      <c r="AG21" s="3" t="str">
        <f t="shared" si="9"/>
        <v/>
      </c>
      <c r="AH21" s="3" t="str">
        <f t="shared" si="10"/>
        <v/>
      </c>
      <c r="AJ21" s="4" t="s">
        <v>93</v>
      </c>
      <c r="AK21" s="4" t="s">
        <v>94</v>
      </c>
    </row>
    <row r="22" spans="1:38" ht="32.1" customHeight="1" x14ac:dyDescent="0.15">
      <c r="A22" s="59">
        <v>13</v>
      </c>
      <c r="B22" s="191"/>
      <c r="C22" s="192"/>
      <c r="D22" s="46" t="str">
        <f t="shared" si="1"/>
        <v/>
      </c>
      <c r="E22" s="47"/>
      <c r="F22" s="60"/>
      <c r="G22" s="193" t="str">
        <f t="shared" si="0"/>
        <v/>
      </c>
      <c r="H22" s="194"/>
      <c r="I22" s="48"/>
      <c r="J22" s="61"/>
      <c r="K22" s="50"/>
      <c r="L22" s="93">
        <f t="shared" si="2"/>
        <v>0</v>
      </c>
      <c r="M22" s="63"/>
      <c r="N22" s="62"/>
      <c r="O22" s="69"/>
      <c r="P22" s="65"/>
      <c r="Q22" s="48" t="str">
        <f>IF(L22="","",(IF(K22="家族","定期Ａ",(IF(K22="本人",(IF(ISERROR(VLOOKUP(L22,'健診名簿（原本）'!$AK$2:$AK$84,1,FALSE)),"定期Ａ",(IF(G22="","",IF(G22&lt;35,"定期Ａ",IF(G22&gt;75,"定期Ａ","一般健診")))))),"")))))</f>
        <v/>
      </c>
      <c r="R22" s="61" t="str">
        <f>IF(K22="本人",IF(L22="","",(IF(ISERROR(VLOOKUP(L22,'健診名簿（原本）'!$AK$2:$AK$84,1,FALSE)),"",(IF(G22="","",IF(AA22=1,"付加健診","")))))),"")</f>
        <v/>
      </c>
      <c r="S22" s="61" t="str">
        <f>IF(K22="本人",IF(L22="","",(IF(ISERROR(VLOOKUP(L22,'健診名簿（原本）'!$AK$2:$AK$84,1,FALSE)),"",(IF(E22="","",IF(E22="男","",IF(G22&lt;39,"",IF(G22&gt;75,"",IF(ISEVEN(G22),"乳がん検診",""))))))))),"")</f>
        <v/>
      </c>
      <c r="T22" s="61" t="str">
        <f>IF(K22="本人",IF(L22="","",(IF(ISERROR(VLOOKUP(L22,'健診名簿（原本）'!$AK$2:$AK$84,1,FALSE)),"",(IF(E22="","",IF(E22="男","",IF(G22&lt;20,"",IF(G22&gt;75,"",IF(ISEVEN(G22),"子宮頸がん検診",""))))))))),"")</f>
        <v/>
      </c>
      <c r="U22" s="70"/>
      <c r="V22" s="72"/>
      <c r="W22" s="61"/>
      <c r="X22" s="61"/>
      <c r="Y22" s="58"/>
      <c r="Z22" s="3"/>
      <c r="AA22" s="3">
        <f t="shared" si="3"/>
        <v>0</v>
      </c>
      <c r="AB22" s="3" t="str">
        <f t="shared" si="4"/>
        <v/>
      </c>
      <c r="AC22" s="3" t="str">
        <f t="shared" si="5"/>
        <v/>
      </c>
      <c r="AD22" s="3" t="str">
        <f t="shared" si="6"/>
        <v/>
      </c>
      <c r="AE22" s="3" t="str">
        <f t="shared" si="7"/>
        <v/>
      </c>
      <c r="AF22" s="3" t="str">
        <f t="shared" si="8"/>
        <v/>
      </c>
      <c r="AG22" s="3" t="str">
        <f t="shared" si="9"/>
        <v/>
      </c>
      <c r="AH22" s="3" t="str">
        <f t="shared" si="10"/>
        <v/>
      </c>
      <c r="AJ22" s="4" t="s">
        <v>95</v>
      </c>
      <c r="AK22" s="4" t="s">
        <v>96</v>
      </c>
    </row>
    <row r="23" spans="1:38" ht="32.1" customHeight="1" x14ac:dyDescent="0.15">
      <c r="A23" s="59">
        <v>14</v>
      </c>
      <c r="B23" s="191"/>
      <c r="C23" s="192"/>
      <c r="D23" s="46" t="str">
        <f t="shared" si="1"/>
        <v/>
      </c>
      <c r="E23" s="47"/>
      <c r="F23" s="60"/>
      <c r="G23" s="193" t="str">
        <f t="shared" si="0"/>
        <v/>
      </c>
      <c r="H23" s="194"/>
      <c r="I23" s="48"/>
      <c r="J23" s="61"/>
      <c r="K23" s="50"/>
      <c r="L23" s="93">
        <f t="shared" si="2"/>
        <v>0</v>
      </c>
      <c r="M23" s="63"/>
      <c r="N23" s="62"/>
      <c r="O23" s="69"/>
      <c r="P23" s="65"/>
      <c r="Q23" s="48" t="str">
        <f>IF(L23="","",(IF(K23="家族","定期Ａ",(IF(K23="本人",(IF(ISERROR(VLOOKUP(L23,'健診名簿（原本）'!$AK$2:$AK$84,1,FALSE)),"定期Ａ",(IF(G23="","",IF(G23&lt;35,"定期Ａ",IF(G23&gt;75,"定期Ａ","一般健診")))))),"")))))</f>
        <v/>
      </c>
      <c r="R23" s="61" t="str">
        <f>IF(K23="本人",IF(L23="","",(IF(ISERROR(VLOOKUP(L23,'健診名簿（原本）'!$AK$2:$AK$84,1,FALSE)),"",(IF(G23="","",IF(AA23=1,"付加健診","")))))),"")</f>
        <v/>
      </c>
      <c r="S23" s="61" t="str">
        <f>IF(K23="本人",IF(L23="","",(IF(ISERROR(VLOOKUP(L23,'健診名簿（原本）'!$AK$2:$AK$84,1,FALSE)),"",(IF(E23="","",IF(E23="男","",IF(G23&lt;39,"",IF(G23&gt;75,"",IF(ISEVEN(G23),"乳がん検診",""))))))))),"")</f>
        <v/>
      </c>
      <c r="T23" s="61" t="str">
        <f>IF(K23="本人",IF(L23="","",(IF(ISERROR(VLOOKUP(L23,'健診名簿（原本）'!$AK$2:$AK$84,1,FALSE)),"",(IF(E23="","",IF(E23="男","",IF(G23&lt;20,"",IF(G23&gt;75,"",IF(ISEVEN(G23),"子宮頸がん検診",""))))))))),"")</f>
        <v/>
      </c>
      <c r="U23" s="70"/>
      <c r="V23" s="72"/>
      <c r="W23" s="61"/>
      <c r="X23" s="61"/>
      <c r="Y23" s="58"/>
      <c r="Z23" s="3"/>
      <c r="AA23" s="3">
        <f t="shared" si="3"/>
        <v>0</v>
      </c>
      <c r="AB23" s="3" t="str">
        <f t="shared" si="4"/>
        <v/>
      </c>
      <c r="AC23" s="3" t="str">
        <f t="shared" si="5"/>
        <v/>
      </c>
      <c r="AD23" s="3" t="str">
        <f t="shared" si="6"/>
        <v/>
      </c>
      <c r="AE23" s="3" t="str">
        <f t="shared" si="7"/>
        <v/>
      </c>
      <c r="AF23" s="3" t="str">
        <f t="shared" si="8"/>
        <v/>
      </c>
      <c r="AG23" s="3" t="str">
        <f t="shared" si="9"/>
        <v/>
      </c>
      <c r="AH23" s="3" t="str">
        <f t="shared" si="10"/>
        <v/>
      </c>
      <c r="AJ23" s="4" t="s">
        <v>97</v>
      </c>
      <c r="AK23" s="4" t="s">
        <v>98</v>
      </c>
    </row>
    <row r="24" spans="1:38" ht="32.1" customHeight="1" x14ac:dyDescent="0.15">
      <c r="A24" s="59">
        <v>15</v>
      </c>
      <c r="B24" s="191"/>
      <c r="C24" s="192"/>
      <c r="D24" s="46" t="str">
        <f t="shared" si="1"/>
        <v/>
      </c>
      <c r="E24" s="47"/>
      <c r="F24" s="60"/>
      <c r="G24" s="193" t="str">
        <f t="shared" si="0"/>
        <v/>
      </c>
      <c r="H24" s="194"/>
      <c r="I24" s="48"/>
      <c r="J24" s="61"/>
      <c r="K24" s="50"/>
      <c r="L24" s="93">
        <f t="shared" si="2"/>
        <v>0</v>
      </c>
      <c r="M24" s="63"/>
      <c r="N24" s="62"/>
      <c r="O24" s="69"/>
      <c r="P24" s="65"/>
      <c r="Q24" s="48" t="str">
        <f>IF(L24="","",(IF(K24="家族","定期Ａ",(IF(K24="本人",(IF(ISERROR(VLOOKUP(L24,'健診名簿（原本）'!$AK$2:$AK$84,1,FALSE)),"定期Ａ",(IF(G24="","",IF(G24&lt;35,"定期Ａ",IF(G24&gt;75,"定期Ａ","一般健診")))))),"")))))</f>
        <v/>
      </c>
      <c r="R24" s="61" t="str">
        <f>IF(K24="本人",IF(L24="","",(IF(ISERROR(VLOOKUP(L24,'健診名簿（原本）'!$AK$2:$AK$84,1,FALSE)),"",(IF(G24="","",IF(AA24=1,"付加健診","")))))),"")</f>
        <v/>
      </c>
      <c r="S24" s="61" t="str">
        <f>IF(K24="本人",IF(L24="","",(IF(ISERROR(VLOOKUP(L24,'健診名簿（原本）'!$AK$2:$AK$84,1,FALSE)),"",(IF(E24="","",IF(E24="男","",IF(G24&lt;39,"",IF(G24&gt;75,"",IF(ISEVEN(G24),"乳がん検診",""))))))))),"")</f>
        <v/>
      </c>
      <c r="T24" s="61" t="str">
        <f>IF(K24="本人",IF(L24="","",(IF(ISERROR(VLOOKUP(L24,'健診名簿（原本）'!$AK$2:$AK$84,1,FALSE)),"",(IF(E24="","",IF(E24="男","",IF(G24&lt;20,"",IF(G24&gt;75,"",IF(ISEVEN(G24),"子宮頸がん検診",""))))))))),"")</f>
        <v/>
      </c>
      <c r="U24" s="70"/>
      <c r="V24" s="72"/>
      <c r="W24" s="61"/>
      <c r="X24" s="61"/>
      <c r="Y24" s="58"/>
      <c r="Z24" s="13"/>
      <c r="AA24" s="3">
        <f t="shared" si="3"/>
        <v>0</v>
      </c>
      <c r="AB24" s="3" t="str">
        <f t="shared" si="4"/>
        <v/>
      </c>
      <c r="AC24" s="3" t="str">
        <f t="shared" si="5"/>
        <v/>
      </c>
      <c r="AD24" s="3" t="str">
        <f t="shared" si="6"/>
        <v/>
      </c>
      <c r="AE24" s="3" t="str">
        <f t="shared" si="7"/>
        <v/>
      </c>
      <c r="AF24" s="3" t="str">
        <f t="shared" si="8"/>
        <v/>
      </c>
      <c r="AG24" s="3" t="str">
        <f t="shared" si="9"/>
        <v/>
      </c>
      <c r="AH24" s="3" t="str">
        <f t="shared" si="10"/>
        <v/>
      </c>
      <c r="AJ24" s="4" t="s">
        <v>99</v>
      </c>
      <c r="AK24" s="4" t="s">
        <v>100</v>
      </c>
    </row>
    <row r="25" spans="1:38" ht="32.1" customHeight="1" x14ac:dyDescent="0.15">
      <c r="A25" s="59">
        <v>16</v>
      </c>
      <c r="B25" s="191"/>
      <c r="C25" s="192"/>
      <c r="D25" s="46" t="str">
        <f t="shared" si="1"/>
        <v/>
      </c>
      <c r="E25" s="47"/>
      <c r="F25" s="60"/>
      <c r="G25" s="193" t="str">
        <f t="shared" si="0"/>
        <v/>
      </c>
      <c r="H25" s="194"/>
      <c r="I25" s="48"/>
      <c r="J25" s="61"/>
      <c r="K25" s="50"/>
      <c r="L25" s="93">
        <f t="shared" si="2"/>
        <v>0</v>
      </c>
      <c r="M25" s="63"/>
      <c r="N25" s="62"/>
      <c r="O25" s="69"/>
      <c r="P25" s="65"/>
      <c r="Q25" s="48" t="str">
        <f>IF(L25="","",(IF(K25="家族","定期Ａ",(IF(K25="本人",(IF(ISERROR(VLOOKUP(L25,'健診名簿（原本）'!$AK$2:$AK$84,1,FALSE)),"定期Ａ",(IF(G25="","",IF(G25&lt;35,"定期Ａ",IF(G25&gt;75,"定期Ａ","一般健診")))))),"")))))</f>
        <v/>
      </c>
      <c r="R25" s="61" t="str">
        <f>IF(K25="本人",IF(L25="","",(IF(ISERROR(VLOOKUP(L25,'健診名簿（原本）'!$AK$2:$AK$84,1,FALSE)),"",(IF(G25="","",IF(AA25=1,"付加健診","")))))),"")</f>
        <v/>
      </c>
      <c r="S25" s="61" t="str">
        <f>IF(K25="本人",IF(L25="","",(IF(ISERROR(VLOOKUP(L25,'健診名簿（原本）'!$AK$2:$AK$84,1,FALSE)),"",(IF(E25="","",IF(E25="男","",IF(G25&lt;39,"",IF(G25&gt;75,"",IF(ISEVEN(G25),"乳がん検診",""))))))))),"")</f>
        <v/>
      </c>
      <c r="T25" s="61" t="str">
        <f>IF(K25="本人",IF(L25="","",(IF(ISERROR(VLOOKUP(L25,'健診名簿（原本）'!$AK$2:$AK$84,1,FALSE)),"",(IF(E25="","",IF(E25="男","",IF(G25&lt;20,"",IF(G25&gt;75,"",IF(ISEVEN(G25),"子宮頸がん検診",""))))))))),"")</f>
        <v/>
      </c>
      <c r="U25" s="70"/>
      <c r="V25" s="74"/>
      <c r="W25" s="73"/>
      <c r="X25" s="73"/>
      <c r="Y25" s="58"/>
      <c r="Z25" s="13"/>
      <c r="AA25" s="3">
        <f t="shared" si="3"/>
        <v>0</v>
      </c>
      <c r="AB25" s="3" t="str">
        <f t="shared" si="4"/>
        <v/>
      </c>
      <c r="AC25" s="3" t="str">
        <f t="shared" si="5"/>
        <v/>
      </c>
      <c r="AD25" s="3" t="str">
        <f t="shared" si="6"/>
        <v/>
      </c>
      <c r="AE25" s="3" t="str">
        <f t="shared" si="7"/>
        <v/>
      </c>
      <c r="AF25" s="3" t="str">
        <f t="shared" si="8"/>
        <v/>
      </c>
      <c r="AG25" s="3" t="str">
        <f t="shared" si="9"/>
        <v/>
      </c>
      <c r="AH25" s="3" t="str">
        <f t="shared" si="10"/>
        <v/>
      </c>
      <c r="AJ25" s="4" t="s">
        <v>101</v>
      </c>
      <c r="AK25" s="4" t="s">
        <v>102</v>
      </c>
    </row>
    <row r="26" spans="1:38" ht="32.1" customHeight="1" x14ac:dyDescent="0.15">
      <c r="A26" s="59">
        <v>17</v>
      </c>
      <c r="B26" s="191"/>
      <c r="C26" s="192"/>
      <c r="D26" s="46" t="str">
        <f t="shared" si="1"/>
        <v/>
      </c>
      <c r="E26" s="47"/>
      <c r="F26" s="60"/>
      <c r="G26" s="193" t="str">
        <f t="shared" si="0"/>
        <v/>
      </c>
      <c r="H26" s="194"/>
      <c r="I26" s="48"/>
      <c r="J26" s="61"/>
      <c r="K26" s="50"/>
      <c r="L26" s="93">
        <f t="shared" si="2"/>
        <v>0</v>
      </c>
      <c r="M26" s="63"/>
      <c r="N26" s="62"/>
      <c r="O26" s="69"/>
      <c r="P26" s="65"/>
      <c r="Q26" s="48" t="str">
        <f>IF(L26="","",(IF(K26="家族","定期Ａ",(IF(K26="本人",(IF(ISERROR(VLOOKUP(L26,'健診名簿（原本）'!$AK$2:$AK$84,1,FALSE)),"定期Ａ",(IF(G26="","",IF(G26&lt;35,"定期Ａ",IF(G26&gt;75,"定期Ａ","一般健診")))))),"")))))</f>
        <v/>
      </c>
      <c r="R26" s="61" t="str">
        <f>IF(K26="本人",IF(L26="","",(IF(ISERROR(VLOOKUP(L26,'健診名簿（原本）'!$AK$2:$AK$84,1,FALSE)),"",(IF(G26="","",IF(AA26=1,"付加健診","")))))),"")</f>
        <v/>
      </c>
      <c r="S26" s="61" t="str">
        <f>IF(K26="本人",IF(L26="","",(IF(ISERROR(VLOOKUP(L26,'健診名簿（原本）'!$AK$2:$AK$84,1,FALSE)),"",(IF(E26="","",IF(E26="男","",IF(G26&lt;39,"",IF(G26&gt;75,"",IF(ISEVEN(G26),"乳がん検診",""))))))))),"")</f>
        <v/>
      </c>
      <c r="T26" s="61" t="str">
        <f>IF(K26="本人",IF(L26="","",(IF(ISERROR(VLOOKUP(L26,'健診名簿（原本）'!$AK$2:$AK$84,1,FALSE)),"",(IF(E26="","",IF(E26="男","",IF(G26&lt;20,"",IF(G26&gt;75,"",IF(ISEVEN(G26),"子宮頸がん検診",""))))))))),"")</f>
        <v/>
      </c>
      <c r="U26" s="70"/>
      <c r="V26" s="72"/>
      <c r="W26" s="61"/>
      <c r="X26" s="61"/>
      <c r="Y26" s="58"/>
      <c r="Z26" s="13"/>
      <c r="AA26" s="3">
        <f t="shared" si="3"/>
        <v>0</v>
      </c>
      <c r="AB26" s="3" t="str">
        <f t="shared" si="4"/>
        <v/>
      </c>
      <c r="AC26" s="3" t="str">
        <f t="shared" si="5"/>
        <v/>
      </c>
      <c r="AD26" s="3" t="str">
        <f t="shared" si="6"/>
        <v/>
      </c>
      <c r="AE26" s="3" t="str">
        <f t="shared" si="7"/>
        <v/>
      </c>
      <c r="AF26" s="3" t="str">
        <f t="shared" si="8"/>
        <v/>
      </c>
      <c r="AG26" s="3" t="str">
        <f t="shared" si="9"/>
        <v/>
      </c>
      <c r="AH26" s="3" t="str">
        <f t="shared" si="10"/>
        <v/>
      </c>
      <c r="AJ26" s="4" t="s">
        <v>103</v>
      </c>
      <c r="AK26" s="4" t="s">
        <v>104</v>
      </c>
    </row>
    <row r="27" spans="1:38" ht="32.1" customHeight="1" x14ac:dyDescent="0.15">
      <c r="A27" s="59">
        <v>18</v>
      </c>
      <c r="B27" s="191"/>
      <c r="C27" s="192"/>
      <c r="D27" s="46" t="str">
        <f t="shared" si="1"/>
        <v/>
      </c>
      <c r="E27" s="47"/>
      <c r="F27" s="60"/>
      <c r="G27" s="193" t="str">
        <f t="shared" si="0"/>
        <v/>
      </c>
      <c r="H27" s="194"/>
      <c r="I27" s="48"/>
      <c r="J27" s="61"/>
      <c r="K27" s="50"/>
      <c r="L27" s="93">
        <f t="shared" si="2"/>
        <v>0</v>
      </c>
      <c r="M27" s="63"/>
      <c r="N27" s="62"/>
      <c r="O27" s="69"/>
      <c r="P27" s="65"/>
      <c r="Q27" s="48" t="str">
        <f>IF(L27="","",(IF(K27="家族","定期Ａ",(IF(K27="本人",(IF(ISERROR(VLOOKUP(L27,'健診名簿（原本）'!$AK$2:$AK$84,1,FALSE)),"定期Ａ",(IF(G27="","",IF(G27&lt;35,"定期Ａ",IF(G27&gt;75,"定期Ａ","一般健診")))))),"")))))</f>
        <v/>
      </c>
      <c r="R27" s="61" t="str">
        <f>IF(K27="本人",IF(L27="","",(IF(ISERROR(VLOOKUP(L27,'健診名簿（原本）'!$AK$2:$AK$84,1,FALSE)),"",(IF(G27="","",IF(AA27=1,"付加健診","")))))),"")</f>
        <v/>
      </c>
      <c r="S27" s="61" t="str">
        <f>IF(K27="本人",IF(L27="","",(IF(ISERROR(VLOOKUP(L27,'健診名簿（原本）'!$AK$2:$AK$84,1,FALSE)),"",(IF(E27="","",IF(E27="男","",IF(G27&lt;39,"",IF(G27&gt;75,"",IF(ISEVEN(G27),"乳がん検診",""))))))))),"")</f>
        <v/>
      </c>
      <c r="T27" s="61" t="str">
        <f>IF(K27="本人",IF(L27="","",(IF(ISERROR(VLOOKUP(L27,'健診名簿（原本）'!$AK$2:$AK$84,1,FALSE)),"",(IF(E27="","",IF(E27="男","",IF(G27&lt;20,"",IF(G27&gt;75,"",IF(ISEVEN(G27),"子宮頸がん検診",""))))))))),"")</f>
        <v/>
      </c>
      <c r="U27" s="70"/>
      <c r="V27" s="72"/>
      <c r="W27" s="61"/>
      <c r="X27" s="61"/>
      <c r="Y27" s="58"/>
      <c r="Z27" s="3"/>
      <c r="AA27" s="3">
        <f t="shared" si="3"/>
        <v>0</v>
      </c>
      <c r="AB27" s="3" t="str">
        <f t="shared" si="4"/>
        <v/>
      </c>
      <c r="AC27" s="3" t="str">
        <f t="shared" si="5"/>
        <v/>
      </c>
      <c r="AD27" s="3" t="str">
        <f t="shared" si="6"/>
        <v/>
      </c>
      <c r="AE27" s="3" t="str">
        <f t="shared" si="7"/>
        <v/>
      </c>
      <c r="AF27" s="3" t="str">
        <f t="shared" si="8"/>
        <v/>
      </c>
      <c r="AG27" s="3" t="str">
        <f t="shared" si="9"/>
        <v/>
      </c>
      <c r="AH27" s="3" t="str">
        <f t="shared" si="10"/>
        <v/>
      </c>
      <c r="AJ27" s="4" t="s">
        <v>105</v>
      </c>
      <c r="AK27" s="4" t="s">
        <v>106</v>
      </c>
    </row>
    <row r="28" spans="1:38" ht="32.1" customHeight="1" x14ac:dyDescent="0.15">
      <c r="A28" s="59">
        <v>19</v>
      </c>
      <c r="B28" s="191"/>
      <c r="C28" s="192"/>
      <c r="D28" s="46" t="str">
        <f t="shared" si="1"/>
        <v/>
      </c>
      <c r="E28" s="47"/>
      <c r="F28" s="60"/>
      <c r="G28" s="193" t="str">
        <f t="shared" si="0"/>
        <v/>
      </c>
      <c r="H28" s="194"/>
      <c r="I28" s="48"/>
      <c r="J28" s="61"/>
      <c r="K28" s="50"/>
      <c r="L28" s="93">
        <f t="shared" si="2"/>
        <v>0</v>
      </c>
      <c r="M28" s="63"/>
      <c r="N28" s="62"/>
      <c r="O28" s="69"/>
      <c r="P28" s="65"/>
      <c r="Q28" s="48" t="str">
        <f>IF(L28="","",(IF(K28="家族","定期Ａ",(IF(K28="本人",(IF(ISERROR(VLOOKUP(L28,'健診名簿（原本）'!$AK$2:$AK$84,1,FALSE)),"定期Ａ",(IF(G28="","",IF(G28&lt;35,"定期Ａ",IF(G28&gt;75,"定期Ａ","一般健診")))))),"")))))</f>
        <v/>
      </c>
      <c r="R28" s="61" t="str">
        <f>IF(K28="本人",IF(L28="","",(IF(ISERROR(VLOOKUP(L28,'健診名簿（原本）'!$AK$2:$AK$84,1,FALSE)),"",(IF(G28="","",IF(AA28=1,"付加健診","")))))),"")</f>
        <v/>
      </c>
      <c r="S28" s="61" t="str">
        <f>IF(K28="本人",IF(L28="","",(IF(ISERROR(VLOOKUP(L28,'健診名簿（原本）'!$AK$2:$AK$84,1,FALSE)),"",(IF(E28="","",IF(E28="男","",IF(G28&lt;39,"",IF(G28&gt;75,"",IF(ISEVEN(G28),"乳がん検診",""))))))))),"")</f>
        <v/>
      </c>
      <c r="T28" s="61" t="str">
        <f>IF(K28="本人",IF(L28="","",(IF(ISERROR(VLOOKUP(L28,'健診名簿（原本）'!$AK$2:$AK$84,1,FALSE)),"",(IF(E28="","",IF(E28="男","",IF(G28&lt;20,"",IF(G28&gt;75,"",IF(ISEVEN(G28),"子宮頸がん検診",""))))))))),"")</f>
        <v/>
      </c>
      <c r="U28" s="70"/>
      <c r="V28" s="72"/>
      <c r="W28" s="61"/>
      <c r="X28" s="61"/>
      <c r="Y28" s="58"/>
      <c r="Z28" s="3"/>
      <c r="AA28" s="3">
        <f t="shared" si="3"/>
        <v>0</v>
      </c>
      <c r="AB28" s="3" t="str">
        <f t="shared" si="4"/>
        <v/>
      </c>
      <c r="AC28" s="3" t="str">
        <f t="shared" si="5"/>
        <v/>
      </c>
      <c r="AD28" s="3" t="str">
        <f t="shared" si="6"/>
        <v/>
      </c>
      <c r="AE28" s="3" t="str">
        <f t="shared" si="7"/>
        <v/>
      </c>
      <c r="AF28" s="3" t="str">
        <f t="shared" si="8"/>
        <v/>
      </c>
      <c r="AG28" s="3" t="str">
        <f t="shared" si="9"/>
        <v/>
      </c>
      <c r="AH28" s="3" t="str">
        <f t="shared" si="10"/>
        <v/>
      </c>
      <c r="AJ28" s="4" t="s">
        <v>107</v>
      </c>
      <c r="AK28" s="4" t="s">
        <v>108</v>
      </c>
    </row>
    <row r="29" spans="1:38" ht="32.1" customHeight="1" x14ac:dyDescent="0.15">
      <c r="A29" s="59">
        <v>20</v>
      </c>
      <c r="B29" s="191"/>
      <c r="C29" s="192"/>
      <c r="D29" s="46" t="str">
        <f t="shared" si="1"/>
        <v/>
      </c>
      <c r="E29" s="47"/>
      <c r="F29" s="60"/>
      <c r="G29" s="193" t="str">
        <f t="shared" si="0"/>
        <v/>
      </c>
      <c r="H29" s="194"/>
      <c r="I29" s="48"/>
      <c r="J29" s="61"/>
      <c r="K29" s="50"/>
      <c r="L29" s="93">
        <f t="shared" si="2"/>
        <v>0</v>
      </c>
      <c r="M29" s="63"/>
      <c r="N29" s="62"/>
      <c r="O29" s="69"/>
      <c r="P29" s="65"/>
      <c r="Q29" s="48" t="str">
        <f>IF(L29="","",(IF(K29="家族","定期Ａ",(IF(K29="本人",(IF(ISERROR(VLOOKUP(L29,'健診名簿（原本）'!$AK$2:$AK$84,1,FALSE)),"定期Ａ",(IF(G29="","",IF(G29&lt;35,"定期Ａ",IF(G29&gt;75,"定期Ａ","一般健診")))))),"")))))</f>
        <v/>
      </c>
      <c r="R29" s="61" t="str">
        <f>IF(K29="本人",IF(L29="","",(IF(ISERROR(VLOOKUP(L29,'健診名簿（原本）'!$AK$2:$AK$84,1,FALSE)),"",(IF(G29="","",IF(AA29=1,"付加健診","")))))),"")</f>
        <v/>
      </c>
      <c r="S29" s="61" t="str">
        <f>IF(K29="本人",IF(L29="","",(IF(ISERROR(VLOOKUP(L29,'健診名簿（原本）'!$AK$2:$AK$84,1,FALSE)),"",(IF(E29="","",IF(E29="男","",IF(G29&lt;39,"",IF(G29&gt;75,"",IF(ISEVEN(G29),"乳がん検診",""))))))))),"")</f>
        <v/>
      </c>
      <c r="T29" s="61" t="str">
        <f>IF(K29="本人",IF(L29="","",(IF(ISERROR(VLOOKUP(L29,'健診名簿（原本）'!$AK$2:$AK$84,1,FALSE)),"",(IF(E29="","",IF(E29="男","",IF(G29&lt;20,"",IF(G29&gt;75,"",IF(ISEVEN(G29),"子宮頸がん検診",""))))))))),"")</f>
        <v/>
      </c>
      <c r="U29" s="70"/>
      <c r="V29" s="72"/>
      <c r="W29" s="61"/>
      <c r="X29" s="61"/>
      <c r="Y29" s="58"/>
      <c r="Z29" s="3"/>
      <c r="AA29" s="3">
        <f t="shared" si="3"/>
        <v>0</v>
      </c>
      <c r="AB29" s="3" t="str">
        <f t="shared" si="4"/>
        <v/>
      </c>
      <c r="AC29" s="3" t="str">
        <f t="shared" si="5"/>
        <v/>
      </c>
      <c r="AD29" s="3" t="str">
        <f t="shared" si="6"/>
        <v/>
      </c>
      <c r="AE29" s="3" t="str">
        <f t="shared" si="7"/>
        <v/>
      </c>
      <c r="AF29" s="3" t="str">
        <f t="shared" si="8"/>
        <v/>
      </c>
      <c r="AG29" s="3" t="str">
        <f t="shared" si="9"/>
        <v/>
      </c>
      <c r="AH29" s="3" t="str">
        <f t="shared" si="10"/>
        <v/>
      </c>
      <c r="AJ29" s="4" t="s">
        <v>109</v>
      </c>
      <c r="AK29" s="4" t="s">
        <v>110</v>
      </c>
    </row>
    <row r="30" spans="1:38" s="13" customFormat="1" ht="32.1" customHeight="1" x14ac:dyDescent="0.15">
      <c r="A30" s="59">
        <v>21</v>
      </c>
      <c r="B30" s="191"/>
      <c r="C30" s="192"/>
      <c r="D30" s="46" t="str">
        <f t="shared" si="1"/>
        <v/>
      </c>
      <c r="E30" s="47"/>
      <c r="F30" s="60"/>
      <c r="G30" s="193" t="str">
        <f t="shared" si="0"/>
        <v/>
      </c>
      <c r="H30" s="194"/>
      <c r="I30" s="48"/>
      <c r="J30" s="61"/>
      <c r="K30" s="50"/>
      <c r="L30" s="93">
        <f t="shared" si="2"/>
        <v>0</v>
      </c>
      <c r="M30" s="63"/>
      <c r="N30" s="62"/>
      <c r="O30" s="69"/>
      <c r="P30" s="65"/>
      <c r="Q30" s="48" t="str">
        <f>IF(L30="","",(IF(K30="家族","定期Ａ",(IF(K30="本人",(IF(ISERROR(VLOOKUP(L30,'健診名簿（原本）'!$AK$2:$AK$84,1,FALSE)),"定期Ａ",(IF(G30="","",IF(G30&lt;35,"定期Ａ",IF(G30&gt;75,"定期Ａ","一般健診")))))),"")))))</f>
        <v/>
      </c>
      <c r="R30" s="61" t="str">
        <f>IF(K30="本人",IF(L30="","",(IF(ISERROR(VLOOKUP(L30,'健診名簿（原本）'!$AK$2:$AK$84,1,FALSE)),"",(IF(G30="","",IF(AA30=1,"付加健診","")))))),"")</f>
        <v/>
      </c>
      <c r="S30" s="61" t="str">
        <f>IF(K30="本人",IF(L30="","",(IF(ISERROR(VLOOKUP(L30,'健診名簿（原本）'!$AK$2:$AK$84,1,FALSE)),"",(IF(E30="","",IF(E30="男","",IF(G30&lt;39,"",IF(G30&gt;75,"",IF(ISEVEN(G30),"乳がん検診",""))))))))),"")</f>
        <v/>
      </c>
      <c r="T30" s="61" t="str">
        <f>IF(K30="本人",IF(L30="","",(IF(ISERROR(VLOOKUP(L30,'健診名簿（原本）'!$AK$2:$AK$84,1,FALSE)),"",(IF(E30="","",IF(E30="男","",IF(G30&lt;20,"",IF(G30&gt;75,"",IF(ISEVEN(G30),"子宮頸がん検診",""))))))))),"")</f>
        <v/>
      </c>
      <c r="U30" s="70"/>
      <c r="V30" s="74"/>
      <c r="W30" s="73"/>
      <c r="X30" s="73"/>
      <c r="Y30" s="58"/>
      <c r="Z30" s="3"/>
      <c r="AA30" s="3">
        <f t="shared" si="3"/>
        <v>0</v>
      </c>
      <c r="AB30" s="3" t="str">
        <f t="shared" si="4"/>
        <v/>
      </c>
      <c r="AC30" s="3" t="str">
        <f t="shared" si="5"/>
        <v/>
      </c>
      <c r="AD30" s="3" t="str">
        <f t="shared" si="6"/>
        <v/>
      </c>
      <c r="AE30" s="3" t="str">
        <f t="shared" si="7"/>
        <v/>
      </c>
      <c r="AF30" s="3" t="str">
        <f t="shared" si="8"/>
        <v/>
      </c>
      <c r="AG30" s="3" t="str">
        <f t="shared" si="9"/>
        <v/>
      </c>
      <c r="AH30" s="3" t="str">
        <f t="shared" si="10"/>
        <v/>
      </c>
      <c r="AI30" s="3"/>
      <c r="AJ30" s="4" t="s">
        <v>111</v>
      </c>
      <c r="AK30" s="4" t="s">
        <v>112</v>
      </c>
      <c r="AL30" s="3"/>
    </row>
    <row r="31" spans="1:38" ht="32.1" customHeight="1" x14ac:dyDescent="0.15">
      <c r="A31" s="59">
        <v>22</v>
      </c>
      <c r="B31" s="191"/>
      <c r="C31" s="192"/>
      <c r="D31" s="46" t="str">
        <f t="shared" si="1"/>
        <v/>
      </c>
      <c r="E31" s="47"/>
      <c r="F31" s="60"/>
      <c r="G31" s="193" t="str">
        <f t="shared" si="0"/>
        <v/>
      </c>
      <c r="H31" s="194"/>
      <c r="I31" s="48"/>
      <c r="J31" s="61"/>
      <c r="K31" s="50"/>
      <c r="L31" s="93">
        <f t="shared" si="2"/>
        <v>0</v>
      </c>
      <c r="M31" s="63"/>
      <c r="N31" s="62"/>
      <c r="O31" s="69"/>
      <c r="P31" s="65"/>
      <c r="Q31" s="48" t="str">
        <f>IF(L31="","",(IF(K31="家族","定期Ａ",(IF(K31="本人",(IF(ISERROR(VLOOKUP(L31,'健診名簿（原本）'!$AK$2:$AK$84,1,FALSE)),"定期Ａ",(IF(G31="","",IF(G31&lt;35,"定期Ａ",IF(G31&gt;75,"定期Ａ","一般健診")))))),"")))))</f>
        <v/>
      </c>
      <c r="R31" s="61" t="str">
        <f>IF(K31="本人",IF(L31="","",(IF(ISERROR(VLOOKUP(L31,'健診名簿（原本）'!$AK$2:$AK$84,1,FALSE)),"",(IF(G31="","",IF(AA31=1,"付加健診","")))))),"")</f>
        <v/>
      </c>
      <c r="S31" s="61" t="str">
        <f>IF(K31="本人",IF(L31="","",(IF(ISERROR(VLOOKUP(L31,'健診名簿（原本）'!$AK$2:$AK$84,1,FALSE)),"",(IF(E31="","",IF(E31="男","",IF(G31&lt;39,"",IF(G31&gt;75,"",IF(ISEVEN(G31),"乳がん検診",""))))))))),"")</f>
        <v/>
      </c>
      <c r="T31" s="61" t="str">
        <f>IF(K31="本人",IF(L31="","",(IF(ISERROR(VLOOKUP(L31,'健診名簿（原本）'!$AK$2:$AK$84,1,FALSE)),"",(IF(E31="","",IF(E31="男","",IF(G31&lt;20,"",IF(G31&gt;75,"",IF(ISEVEN(G31),"子宮頸がん検診",""))))))))),"")</f>
        <v/>
      </c>
      <c r="U31" s="70"/>
      <c r="V31" s="72"/>
      <c r="W31" s="61"/>
      <c r="X31" s="61"/>
      <c r="Y31" s="58"/>
      <c r="Z31" s="13"/>
      <c r="AA31" s="3">
        <f t="shared" si="3"/>
        <v>0</v>
      </c>
      <c r="AB31" s="3" t="str">
        <f t="shared" si="4"/>
        <v/>
      </c>
      <c r="AC31" s="3" t="str">
        <f t="shared" si="5"/>
        <v/>
      </c>
      <c r="AD31" s="3" t="str">
        <f t="shared" si="6"/>
        <v/>
      </c>
      <c r="AE31" s="3" t="str">
        <f t="shared" si="7"/>
        <v/>
      </c>
      <c r="AF31" s="3" t="str">
        <f t="shared" si="8"/>
        <v/>
      </c>
      <c r="AG31" s="3" t="str">
        <f t="shared" si="9"/>
        <v/>
      </c>
      <c r="AH31" s="3" t="str">
        <f t="shared" si="10"/>
        <v/>
      </c>
      <c r="AJ31" s="4" t="s">
        <v>113</v>
      </c>
      <c r="AK31" s="4" t="s">
        <v>114</v>
      </c>
    </row>
    <row r="32" spans="1:38" ht="32.1" customHeight="1" x14ac:dyDescent="0.15">
      <c r="A32" s="59">
        <v>23</v>
      </c>
      <c r="B32" s="191"/>
      <c r="C32" s="192"/>
      <c r="D32" s="46" t="str">
        <f t="shared" si="1"/>
        <v/>
      </c>
      <c r="E32" s="47"/>
      <c r="F32" s="60"/>
      <c r="G32" s="193" t="str">
        <f t="shared" si="0"/>
        <v/>
      </c>
      <c r="H32" s="194"/>
      <c r="I32" s="48"/>
      <c r="J32" s="61"/>
      <c r="K32" s="50"/>
      <c r="L32" s="93">
        <f t="shared" si="2"/>
        <v>0</v>
      </c>
      <c r="M32" s="63"/>
      <c r="N32" s="62"/>
      <c r="O32" s="69"/>
      <c r="P32" s="65"/>
      <c r="Q32" s="48" t="str">
        <f>IF(L32="","",(IF(K32="家族","定期Ａ",(IF(K32="本人",(IF(ISERROR(VLOOKUP(L32,'健診名簿（原本）'!$AK$2:$AK$84,1,FALSE)),"定期Ａ",(IF(G32="","",IF(G32&lt;35,"定期Ａ",IF(G32&gt;75,"定期Ａ","一般健診")))))),"")))))</f>
        <v/>
      </c>
      <c r="R32" s="61" t="str">
        <f>IF(K32="本人",IF(L32="","",(IF(ISERROR(VLOOKUP(L32,'健診名簿（原本）'!$AK$2:$AK$84,1,FALSE)),"",(IF(G32="","",IF(AA32=1,"付加健診","")))))),"")</f>
        <v/>
      </c>
      <c r="S32" s="61" t="str">
        <f>IF(K32="本人",IF(L32="","",(IF(ISERROR(VLOOKUP(L32,'健診名簿（原本）'!$AK$2:$AK$84,1,FALSE)),"",(IF(E32="","",IF(E32="男","",IF(G32&lt;39,"",IF(G32&gt;75,"",IF(ISEVEN(G32),"乳がん検診",""))))))))),"")</f>
        <v/>
      </c>
      <c r="T32" s="61" t="str">
        <f>IF(K32="本人",IF(L32="","",(IF(ISERROR(VLOOKUP(L32,'健診名簿（原本）'!$AK$2:$AK$84,1,FALSE)),"",(IF(E32="","",IF(E32="男","",IF(G32&lt;20,"",IF(G32&gt;75,"",IF(ISEVEN(G32),"子宮頸がん検診",""))))))))),"")</f>
        <v/>
      </c>
      <c r="U32" s="70"/>
      <c r="V32" s="72"/>
      <c r="W32" s="61"/>
      <c r="X32" s="61"/>
      <c r="Y32" s="58"/>
      <c r="Z32" s="13"/>
      <c r="AA32" s="3">
        <f t="shared" si="3"/>
        <v>0</v>
      </c>
      <c r="AB32" s="3" t="str">
        <f t="shared" si="4"/>
        <v/>
      </c>
      <c r="AC32" s="3" t="str">
        <f t="shared" si="5"/>
        <v/>
      </c>
      <c r="AD32" s="3" t="str">
        <f t="shared" si="6"/>
        <v/>
      </c>
      <c r="AE32" s="3" t="str">
        <f t="shared" si="7"/>
        <v/>
      </c>
      <c r="AF32" s="3" t="str">
        <f t="shared" si="8"/>
        <v/>
      </c>
      <c r="AG32" s="3" t="str">
        <f t="shared" si="9"/>
        <v/>
      </c>
      <c r="AH32" s="3" t="str">
        <f t="shared" si="10"/>
        <v/>
      </c>
      <c r="AJ32" s="4" t="s">
        <v>115</v>
      </c>
      <c r="AK32" s="4" t="s">
        <v>116</v>
      </c>
    </row>
    <row r="33" spans="1:38" ht="32.1" customHeight="1" x14ac:dyDescent="0.15">
      <c r="A33" s="59">
        <v>24</v>
      </c>
      <c r="B33" s="191"/>
      <c r="C33" s="192"/>
      <c r="D33" s="46" t="str">
        <f t="shared" si="1"/>
        <v/>
      </c>
      <c r="E33" s="47"/>
      <c r="F33" s="60"/>
      <c r="G33" s="193" t="str">
        <f t="shared" si="0"/>
        <v/>
      </c>
      <c r="H33" s="194"/>
      <c r="I33" s="48"/>
      <c r="J33" s="61"/>
      <c r="K33" s="50"/>
      <c r="L33" s="93">
        <f t="shared" si="2"/>
        <v>0</v>
      </c>
      <c r="M33" s="63"/>
      <c r="N33" s="62"/>
      <c r="O33" s="69"/>
      <c r="P33" s="65"/>
      <c r="Q33" s="48" t="str">
        <f>IF(L33="","",(IF(K33="家族","定期Ａ",(IF(K33="本人",(IF(ISERROR(VLOOKUP(L33,'健診名簿（原本）'!$AK$2:$AK$84,1,FALSE)),"定期Ａ",(IF(G33="","",IF(G33&lt;35,"定期Ａ",IF(G33&gt;75,"定期Ａ","一般健診")))))),"")))))</f>
        <v/>
      </c>
      <c r="R33" s="61" t="str">
        <f>IF(K33="本人",IF(L33="","",(IF(ISERROR(VLOOKUP(L33,'健診名簿（原本）'!$AK$2:$AK$84,1,FALSE)),"",(IF(G33="","",IF(AA33=1,"付加健診","")))))),"")</f>
        <v/>
      </c>
      <c r="S33" s="61" t="str">
        <f>IF(K33="本人",IF(L33="","",(IF(ISERROR(VLOOKUP(L33,'健診名簿（原本）'!$AK$2:$AK$84,1,FALSE)),"",(IF(E33="","",IF(E33="男","",IF(G33&lt;39,"",IF(G33&gt;75,"",IF(ISEVEN(G33),"乳がん検診",""))))))))),"")</f>
        <v/>
      </c>
      <c r="T33" s="61" t="str">
        <f>IF(K33="本人",IF(L33="","",(IF(ISERROR(VLOOKUP(L33,'健診名簿（原本）'!$AK$2:$AK$84,1,FALSE)),"",(IF(E33="","",IF(E33="男","",IF(G33&lt;20,"",IF(G33&gt;75,"",IF(ISEVEN(G33),"子宮頸がん検診",""))))))))),"")</f>
        <v/>
      </c>
      <c r="U33" s="70"/>
      <c r="V33" s="72"/>
      <c r="W33" s="61"/>
      <c r="X33" s="61"/>
      <c r="Y33" s="58"/>
      <c r="Z33" s="3"/>
      <c r="AA33" s="3">
        <f t="shared" si="3"/>
        <v>0</v>
      </c>
      <c r="AB33" s="3" t="str">
        <f t="shared" si="4"/>
        <v/>
      </c>
      <c r="AC33" s="3" t="str">
        <f t="shared" si="5"/>
        <v/>
      </c>
      <c r="AD33" s="3" t="str">
        <f t="shared" si="6"/>
        <v/>
      </c>
      <c r="AE33" s="3" t="str">
        <f t="shared" si="7"/>
        <v/>
      </c>
      <c r="AF33" s="3" t="str">
        <f t="shared" si="8"/>
        <v/>
      </c>
      <c r="AG33" s="3" t="str">
        <f t="shared" si="9"/>
        <v/>
      </c>
      <c r="AH33" s="3" t="str">
        <f t="shared" si="10"/>
        <v/>
      </c>
      <c r="AI33" s="13"/>
      <c r="AJ33" s="4" t="s">
        <v>117</v>
      </c>
      <c r="AK33" s="4" t="s">
        <v>118</v>
      </c>
    </row>
    <row r="34" spans="1:38" ht="32.1" customHeight="1" x14ac:dyDescent="0.15">
      <c r="A34" s="59">
        <v>25</v>
      </c>
      <c r="B34" s="191"/>
      <c r="C34" s="192"/>
      <c r="D34" s="46" t="str">
        <f t="shared" si="1"/>
        <v/>
      </c>
      <c r="E34" s="47"/>
      <c r="F34" s="60"/>
      <c r="G34" s="193" t="str">
        <f t="shared" si="0"/>
        <v/>
      </c>
      <c r="H34" s="194"/>
      <c r="I34" s="48"/>
      <c r="J34" s="61"/>
      <c r="K34" s="50"/>
      <c r="L34" s="93">
        <f t="shared" si="2"/>
        <v>0</v>
      </c>
      <c r="M34" s="63"/>
      <c r="N34" s="62"/>
      <c r="O34" s="69"/>
      <c r="P34" s="65"/>
      <c r="Q34" s="48" t="str">
        <f>IF(L34="","",(IF(K34="家族","定期Ａ",(IF(K34="本人",(IF(ISERROR(VLOOKUP(L34,'健診名簿（原本）'!$AK$2:$AK$84,1,FALSE)),"定期Ａ",(IF(G34="","",IF(G34&lt;35,"定期Ａ",IF(G34&gt;75,"定期Ａ","一般健診")))))),"")))))</f>
        <v/>
      </c>
      <c r="R34" s="61" t="str">
        <f>IF(K34="本人",IF(L34="","",(IF(ISERROR(VLOOKUP(L34,'健診名簿（原本）'!$AK$2:$AK$84,1,FALSE)),"",(IF(G34="","",IF(AA34=1,"付加健診","")))))),"")</f>
        <v/>
      </c>
      <c r="S34" s="61" t="str">
        <f>IF(K34="本人",IF(L34="","",(IF(ISERROR(VLOOKUP(L34,'健診名簿（原本）'!$AK$2:$AK$84,1,FALSE)),"",(IF(E34="","",IF(E34="男","",IF(G34&lt;39,"",IF(G34&gt;75,"",IF(ISEVEN(G34),"乳がん検診",""))))))))),"")</f>
        <v/>
      </c>
      <c r="T34" s="61" t="str">
        <f>IF(K34="本人",IF(L34="","",(IF(ISERROR(VLOOKUP(L34,'健診名簿（原本）'!$AK$2:$AK$84,1,FALSE)),"",(IF(E34="","",IF(E34="男","",IF(G34&lt;20,"",IF(G34&gt;75,"",IF(ISEVEN(G34),"子宮頸がん検診",""))))))))),"")</f>
        <v/>
      </c>
      <c r="U34" s="70"/>
      <c r="V34" s="72"/>
      <c r="W34" s="61"/>
      <c r="X34" s="61"/>
      <c r="Y34" s="58"/>
      <c r="Z34" s="3"/>
      <c r="AA34" s="3">
        <f t="shared" si="3"/>
        <v>0</v>
      </c>
      <c r="AB34" s="3" t="str">
        <f t="shared" si="4"/>
        <v/>
      </c>
      <c r="AC34" s="3" t="str">
        <f t="shared" si="5"/>
        <v/>
      </c>
      <c r="AD34" s="3" t="str">
        <f t="shared" si="6"/>
        <v/>
      </c>
      <c r="AE34" s="3" t="str">
        <f t="shared" si="7"/>
        <v/>
      </c>
      <c r="AF34" s="3" t="str">
        <f t="shared" si="8"/>
        <v/>
      </c>
      <c r="AG34" s="3" t="str">
        <f t="shared" si="9"/>
        <v/>
      </c>
      <c r="AH34" s="3" t="str">
        <f t="shared" si="10"/>
        <v/>
      </c>
      <c r="AJ34" s="4" t="s">
        <v>119</v>
      </c>
      <c r="AK34" s="4" t="s">
        <v>120</v>
      </c>
    </row>
    <row r="35" spans="1:38" ht="32.1" customHeight="1" x14ac:dyDescent="0.15">
      <c r="A35" s="59">
        <v>26</v>
      </c>
      <c r="B35" s="191"/>
      <c r="C35" s="192"/>
      <c r="D35" s="46" t="str">
        <f t="shared" si="1"/>
        <v/>
      </c>
      <c r="E35" s="47"/>
      <c r="F35" s="60"/>
      <c r="G35" s="193" t="str">
        <f t="shared" si="0"/>
        <v/>
      </c>
      <c r="H35" s="194"/>
      <c r="I35" s="48"/>
      <c r="J35" s="61"/>
      <c r="K35" s="50"/>
      <c r="L35" s="93">
        <f t="shared" si="2"/>
        <v>0</v>
      </c>
      <c r="M35" s="63"/>
      <c r="N35" s="62"/>
      <c r="O35" s="69"/>
      <c r="P35" s="65"/>
      <c r="Q35" s="48" t="str">
        <f>IF(L35="","",(IF(K35="家族","定期Ａ",(IF(K35="本人",(IF(ISERROR(VLOOKUP(L35,'健診名簿（原本）'!$AK$2:$AK$84,1,FALSE)),"定期Ａ",(IF(G35="","",IF(G35&lt;35,"定期Ａ",IF(G35&gt;75,"定期Ａ","一般健診")))))),"")))))</f>
        <v/>
      </c>
      <c r="R35" s="61" t="str">
        <f>IF(K35="本人",IF(L35="","",(IF(ISERROR(VLOOKUP(L35,'健診名簿（原本）'!$AK$2:$AK$84,1,FALSE)),"",(IF(G35="","",IF(AA35=1,"付加健診","")))))),"")</f>
        <v/>
      </c>
      <c r="S35" s="61" t="str">
        <f>IF(K35="本人",IF(L35="","",(IF(ISERROR(VLOOKUP(L35,'健診名簿（原本）'!$AK$2:$AK$84,1,FALSE)),"",(IF(E35="","",IF(E35="男","",IF(G35&lt;39,"",IF(G35&gt;75,"",IF(ISEVEN(G35),"乳がん検診",""))))))))),"")</f>
        <v/>
      </c>
      <c r="T35" s="61" t="str">
        <f>IF(K35="本人",IF(L35="","",(IF(ISERROR(VLOOKUP(L35,'健診名簿（原本）'!$AK$2:$AK$84,1,FALSE)),"",(IF(E35="","",IF(E35="男","",IF(G35&lt;20,"",IF(G35&gt;75,"",IF(ISEVEN(G35),"子宮頸がん検診",""))))))))),"")</f>
        <v/>
      </c>
      <c r="U35" s="70"/>
      <c r="V35" s="74"/>
      <c r="W35" s="73"/>
      <c r="X35" s="73"/>
      <c r="Y35" s="58"/>
      <c r="Z35" s="3"/>
      <c r="AA35" s="3">
        <f t="shared" si="3"/>
        <v>0</v>
      </c>
      <c r="AB35" s="3" t="str">
        <f t="shared" si="4"/>
        <v/>
      </c>
      <c r="AC35" s="3" t="str">
        <f t="shared" si="5"/>
        <v/>
      </c>
      <c r="AD35" s="3" t="str">
        <f t="shared" si="6"/>
        <v/>
      </c>
      <c r="AE35" s="3" t="str">
        <f t="shared" si="7"/>
        <v/>
      </c>
      <c r="AF35" s="3" t="str">
        <f t="shared" si="8"/>
        <v/>
      </c>
      <c r="AG35" s="3" t="str">
        <f t="shared" si="9"/>
        <v/>
      </c>
      <c r="AH35" s="3" t="str">
        <f t="shared" si="10"/>
        <v/>
      </c>
      <c r="AI35" s="75"/>
      <c r="AJ35" s="4" t="s">
        <v>121</v>
      </c>
      <c r="AK35" s="4" t="s">
        <v>122</v>
      </c>
    </row>
    <row r="36" spans="1:38" ht="32.1" customHeight="1" x14ac:dyDescent="0.15">
      <c r="A36" s="59">
        <v>27</v>
      </c>
      <c r="B36" s="191"/>
      <c r="C36" s="192"/>
      <c r="D36" s="46" t="str">
        <f t="shared" si="1"/>
        <v/>
      </c>
      <c r="E36" s="47"/>
      <c r="F36" s="60"/>
      <c r="G36" s="193" t="str">
        <f t="shared" si="0"/>
        <v/>
      </c>
      <c r="H36" s="194"/>
      <c r="I36" s="48"/>
      <c r="J36" s="61"/>
      <c r="K36" s="50"/>
      <c r="L36" s="93">
        <f t="shared" si="2"/>
        <v>0</v>
      </c>
      <c r="M36" s="63"/>
      <c r="N36" s="62"/>
      <c r="O36" s="69"/>
      <c r="P36" s="65"/>
      <c r="Q36" s="48" t="str">
        <f>IF(L36="","",(IF(K36="家族","定期Ａ",(IF(K36="本人",(IF(ISERROR(VLOOKUP(L36,'健診名簿（原本）'!$AK$2:$AK$84,1,FALSE)),"定期Ａ",(IF(G36="","",IF(G36&lt;35,"定期Ａ",IF(G36&gt;75,"定期Ａ","一般健診")))))),"")))))</f>
        <v/>
      </c>
      <c r="R36" s="61" t="str">
        <f>IF(K36="本人",IF(L36="","",(IF(ISERROR(VLOOKUP(L36,'健診名簿（原本）'!$AK$2:$AK$84,1,FALSE)),"",(IF(G36="","",IF(AA36=1,"付加健診","")))))),"")</f>
        <v/>
      </c>
      <c r="S36" s="61" t="str">
        <f>IF(K36="本人",IF(L36="","",(IF(ISERROR(VLOOKUP(L36,'健診名簿（原本）'!$AK$2:$AK$84,1,FALSE)),"",(IF(E36="","",IF(E36="男","",IF(G36&lt;39,"",IF(G36&gt;75,"",IF(ISEVEN(G36),"乳がん検診",""))))))))),"")</f>
        <v/>
      </c>
      <c r="T36" s="61" t="str">
        <f>IF(K36="本人",IF(L36="","",(IF(ISERROR(VLOOKUP(L36,'健診名簿（原本）'!$AK$2:$AK$84,1,FALSE)),"",(IF(E36="","",IF(E36="男","",IF(G36&lt;20,"",IF(G36&gt;75,"",IF(ISEVEN(G36),"子宮頸がん検診",""))))))))),"")</f>
        <v/>
      </c>
      <c r="U36" s="70"/>
      <c r="V36" s="72"/>
      <c r="W36" s="61"/>
      <c r="X36" s="61"/>
      <c r="Y36" s="58"/>
      <c r="Z36" s="3"/>
      <c r="AA36" s="3">
        <f t="shared" si="3"/>
        <v>0</v>
      </c>
      <c r="AB36" s="3" t="str">
        <f t="shared" si="4"/>
        <v/>
      </c>
      <c r="AC36" s="3" t="str">
        <f t="shared" si="5"/>
        <v/>
      </c>
      <c r="AD36" s="3" t="str">
        <f t="shared" si="6"/>
        <v/>
      </c>
      <c r="AE36" s="3" t="str">
        <f t="shared" si="7"/>
        <v/>
      </c>
      <c r="AF36" s="3" t="str">
        <f t="shared" si="8"/>
        <v/>
      </c>
      <c r="AG36" s="3" t="str">
        <f t="shared" si="9"/>
        <v/>
      </c>
      <c r="AH36" s="3" t="str">
        <f t="shared" si="10"/>
        <v/>
      </c>
      <c r="AJ36" s="4" t="s">
        <v>123</v>
      </c>
      <c r="AK36" s="4" t="s">
        <v>124</v>
      </c>
    </row>
    <row r="37" spans="1:38" ht="32.1" customHeight="1" x14ac:dyDescent="0.15">
      <c r="A37" s="59">
        <v>28</v>
      </c>
      <c r="B37" s="191"/>
      <c r="C37" s="192"/>
      <c r="D37" s="46" t="str">
        <f t="shared" si="1"/>
        <v/>
      </c>
      <c r="E37" s="47"/>
      <c r="F37" s="60"/>
      <c r="G37" s="193" t="str">
        <f t="shared" si="0"/>
        <v/>
      </c>
      <c r="H37" s="194"/>
      <c r="I37" s="48"/>
      <c r="J37" s="61"/>
      <c r="K37" s="50"/>
      <c r="L37" s="93">
        <f t="shared" si="2"/>
        <v>0</v>
      </c>
      <c r="M37" s="63"/>
      <c r="N37" s="62"/>
      <c r="O37" s="69"/>
      <c r="P37" s="65"/>
      <c r="Q37" s="48" t="str">
        <f>IF(L37="","",(IF(K37="家族","定期Ａ",(IF(K37="本人",(IF(ISERROR(VLOOKUP(L37,'健診名簿（原本）'!$AK$2:$AK$84,1,FALSE)),"定期Ａ",(IF(G37="","",IF(G37&lt;35,"定期Ａ",IF(G37&gt;75,"定期Ａ","一般健診")))))),"")))))</f>
        <v/>
      </c>
      <c r="R37" s="61" t="str">
        <f>IF(K37="本人",IF(L37="","",(IF(ISERROR(VLOOKUP(L37,'健診名簿（原本）'!$AK$2:$AK$84,1,FALSE)),"",(IF(G37="","",IF(AA37=1,"付加健診","")))))),"")</f>
        <v/>
      </c>
      <c r="S37" s="61" t="str">
        <f>IF(K37="本人",IF(L37="","",(IF(ISERROR(VLOOKUP(L37,'健診名簿（原本）'!$AK$2:$AK$84,1,FALSE)),"",(IF(E37="","",IF(E37="男","",IF(G37&lt;39,"",IF(G37&gt;75,"",IF(ISEVEN(G37),"乳がん検診",""))))))))),"")</f>
        <v/>
      </c>
      <c r="T37" s="61" t="str">
        <f>IF(K37="本人",IF(L37="","",(IF(ISERROR(VLOOKUP(L37,'健診名簿（原本）'!$AK$2:$AK$84,1,FALSE)),"",(IF(E37="","",IF(E37="男","",IF(G37&lt;20,"",IF(G37&gt;75,"",IF(ISEVEN(G37),"子宮頸がん検診",""))))))))),"")</f>
        <v/>
      </c>
      <c r="U37" s="70"/>
      <c r="V37" s="72"/>
      <c r="W37" s="61"/>
      <c r="X37" s="61"/>
      <c r="Y37" s="58"/>
      <c r="Z37" s="3"/>
      <c r="AA37" s="3">
        <f t="shared" si="3"/>
        <v>0</v>
      </c>
      <c r="AB37" s="3" t="str">
        <f t="shared" si="4"/>
        <v/>
      </c>
      <c r="AC37" s="3" t="str">
        <f t="shared" si="5"/>
        <v/>
      </c>
      <c r="AD37" s="3" t="str">
        <f t="shared" si="6"/>
        <v/>
      </c>
      <c r="AE37" s="3" t="str">
        <f t="shared" si="7"/>
        <v/>
      </c>
      <c r="AF37" s="3" t="str">
        <f t="shared" si="8"/>
        <v/>
      </c>
      <c r="AG37" s="3" t="str">
        <f t="shared" si="9"/>
        <v/>
      </c>
      <c r="AH37" s="3" t="str">
        <f t="shared" si="10"/>
        <v/>
      </c>
      <c r="AJ37" s="4" t="s">
        <v>125</v>
      </c>
      <c r="AK37" s="4" t="s">
        <v>126</v>
      </c>
    </row>
    <row r="38" spans="1:38" ht="32.1" customHeight="1" x14ac:dyDescent="0.15">
      <c r="A38" s="59">
        <v>29</v>
      </c>
      <c r="B38" s="191"/>
      <c r="C38" s="192"/>
      <c r="D38" s="46" t="str">
        <f t="shared" si="1"/>
        <v/>
      </c>
      <c r="E38" s="47"/>
      <c r="F38" s="60"/>
      <c r="G38" s="193" t="str">
        <f t="shared" si="0"/>
        <v/>
      </c>
      <c r="H38" s="194"/>
      <c r="I38" s="48"/>
      <c r="J38" s="61"/>
      <c r="K38" s="50"/>
      <c r="L38" s="93">
        <f t="shared" si="2"/>
        <v>0</v>
      </c>
      <c r="M38" s="63"/>
      <c r="N38" s="62"/>
      <c r="O38" s="69"/>
      <c r="P38" s="65"/>
      <c r="Q38" s="48" t="str">
        <f>IF(L38="","",(IF(K38="家族","定期Ａ",(IF(K38="本人",(IF(ISERROR(VLOOKUP(L38,'健診名簿（原本）'!$AK$2:$AK$84,1,FALSE)),"定期Ａ",(IF(G38="","",IF(G38&lt;35,"定期Ａ",IF(G38&gt;75,"定期Ａ","一般健診")))))),"")))))</f>
        <v/>
      </c>
      <c r="R38" s="61" t="str">
        <f>IF(K38="本人",IF(L38="","",(IF(ISERROR(VLOOKUP(L38,'健診名簿（原本）'!$AK$2:$AK$84,1,FALSE)),"",(IF(G38="","",IF(AA38=1,"付加健診","")))))),"")</f>
        <v/>
      </c>
      <c r="S38" s="61" t="str">
        <f>IF(K38="本人",IF(L38="","",(IF(ISERROR(VLOOKUP(L38,'健診名簿（原本）'!$AK$2:$AK$84,1,FALSE)),"",(IF(E38="","",IF(E38="男","",IF(G38&lt;39,"",IF(G38&gt;75,"",IF(ISEVEN(G38),"乳がん検診",""))))))))),"")</f>
        <v/>
      </c>
      <c r="T38" s="61" t="str">
        <f>IF(K38="本人",IF(L38="","",(IF(ISERROR(VLOOKUP(L38,'健診名簿（原本）'!$AK$2:$AK$84,1,FALSE)),"",(IF(E38="","",IF(E38="男","",IF(G38&lt;20,"",IF(G38&gt;75,"",IF(ISEVEN(G38),"子宮頸がん検診",""))))))))),"")</f>
        <v/>
      </c>
      <c r="U38" s="70"/>
      <c r="V38" s="72"/>
      <c r="W38" s="61"/>
      <c r="X38" s="61"/>
      <c r="Y38" s="58"/>
      <c r="Z38" s="3"/>
      <c r="AA38" s="3">
        <f t="shared" si="3"/>
        <v>0</v>
      </c>
      <c r="AB38" s="3" t="str">
        <f t="shared" si="4"/>
        <v/>
      </c>
      <c r="AC38" s="3" t="str">
        <f t="shared" si="5"/>
        <v/>
      </c>
      <c r="AD38" s="3" t="str">
        <f t="shared" si="6"/>
        <v/>
      </c>
      <c r="AE38" s="3" t="str">
        <f t="shared" si="7"/>
        <v/>
      </c>
      <c r="AF38" s="3" t="str">
        <f t="shared" si="8"/>
        <v/>
      </c>
      <c r="AG38" s="3" t="str">
        <f t="shared" si="9"/>
        <v/>
      </c>
      <c r="AH38" s="3" t="str">
        <f t="shared" si="10"/>
        <v/>
      </c>
      <c r="AJ38" s="4" t="s">
        <v>127</v>
      </c>
      <c r="AK38" s="4" t="s">
        <v>128</v>
      </c>
    </row>
    <row r="39" spans="1:38" ht="32.1" customHeight="1" x14ac:dyDescent="0.15">
      <c r="A39" s="59">
        <v>30</v>
      </c>
      <c r="B39" s="191"/>
      <c r="C39" s="192"/>
      <c r="D39" s="46" t="str">
        <f t="shared" si="1"/>
        <v/>
      </c>
      <c r="E39" s="47"/>
      <c r="F39" s="60"/>
      <c r="G39" s="193" t="str">
        <f t="shared" si="0"/>
        <v/>
      </c>
      <c r="H39" s="194"/>
      <c r="I39" s="48"/>
      <c r="J39" s="61"/>
      <c r="K39" s="50"/>
      <c r="L39" s="93">
        <f t="shared" si="2"/>
        <v>0</v>
      </c>
      <c r="M39" s="63"/>
      <c r="N39" s="62"/>
      <c r="O39" s="69"/>
      <c r="P39" s="65"/>
      <c r="Q39" s="48" t="str">
        <f>IF(L39="","",(IF(K39="家族","定期Ａ",(IF(K39="本人",(IF(ISERROR(VLOOKUP(L39,'健診名簿（原本）'!$AK$2:$AK$84,1,FALSE)),"定期Ａ",(IF(G39="","",IF(G39&lt;35,"定期Ａ",IF(G39&gt;75,"定期Ａ","一般健診")))))),"")))))</f>
        <v/>
      </c>
      <c r="R39" s="61" t="str">
        <f>IF(K39="本人",IF(L39="","",(IF(ISERROR(VLOOKUP(L39,'健診名簿（原本）'!$AK$2:$AK$84,1,FALSE)),"",(IF(G39="","",IF(AA39=1,"付加健診","")))))),"")</f>
        <v/>
      </c>
      <c r="S39" s="61" t="str">
        <f>IF(K39="本人",IF(L39="","",(IF(ISERROR(VLOOKUP(L39,'健診名簿（原本）'!$AK$2:$AK$84,1,FALSE)),"",(IF(E39="","",IF(E39="男","",IF(G39&lt;39,"",IF(G39&gt;75,"",IF(ISEVEN(G39),"乳がん検診",""))))))))),"")</f>
        <v/>
      </c>
      <c r="T39" s="61" t="str">
        <f>IF(K39="本人",IF(L39="","",(IF(ISERROR(VLOOKUP(L39,'健診名簿（原本）'!$AK$2:$AK$84,1,FALSE)),"",(IF(E39="","",IF(E39="男","",IF(G39&lt;20,"",IF(G39&gt;75,"",IF(ISEVEN(G39),"子宮頸がん検診",""))))))))),"")</f>
        <v/>
      </c>
      <c r="U39" s="70"/>
      <c r="V39" s="72"/>
      <c r="W39" s="61"/>
      <c r="X39" s="61"/>
      <c r="Y39" s="58"/>
      <c r="Z39" s="3"/>
      <c r="AA39" s="3">
        <f t="shared" si="3"/>
        <v>0</v>
      </c>
      <c r="AB39" s="3" t="str">
        <f t="shared" si="4"/>
        <v/>
      </c>
      <c r="AC39" s="3" t="str">
        <f t="shared" si="5"/>
        <v/>
      </c>
      <c r="AD39" s="3" t="str">
        <f t="shared" si="6"/>
        <v/>
      </c>
      <c r="AE39" s="3" t="str">
        <f t="shared" si="7"/>
        <v/>
      </c>
      <c r="AF39" s="3" t="str">
        <f t="shared" si="8"/>
        <v/>
      </c>
      <c r="AG39" s="3" t="str">
        <f t="shared" si="9"/>
        <v/>
      </c>
      <c r="AH39" s="3" t="str">
        <f t="shared" si="10"/>
        <v/>
      </c>
      <c r="AJ39" s="4" t="s">
        <v>129</v>
      </c>
      <c r="AK39" s="4" t="s">
        <v>130</v>
      </c>
    </row>
    <row r="40" spans="1:38" ht="32.1" customHeight="1" x14ac:dyDescent="0.15">
      <c r="A40" s="59">
        <v>31</v>
      </c>
      <c r="B40" s="191"/>
      <c r="C40" s="192"/>
      <c r="D40" s="46" t="str">
        <f t="shared" si="1"/>
        <v/>
      </c>
      <c r="E40" s="47"/>
      <c r="F40" s="60"/>
      <c r="G40" s="193" t="str">
        <f t="shared" si="0"/>
        <v/>
      </c>
      <c r="H40" s="194"/>
      <c r="I40" s="48"/>
      <c r="J40" s="61"/>
      <c r="K40" s="50"/>
      <c r="L40" s="93">
        <f t="shared" si="2"/>
        <v>0</v>
      </c>
      <c r="M40" s="63"/>
      <c r="N40" s="62"/>
      <c r="O40" s="69"/>
      <c r="P40" s="65"/>
      <c r="Q40" s="48" t="str">
        <f>IF(L40="","",(IF(K40="家族","定期Ａ",(IF(K40="本人",(IF(ISERROR(VLOOKUP(L40,'健診名簿（原本）'!$AK$2:$AK$84,1,FALSE)),"定期Ａ",(IF(G40="","",IF(G40&lt;35,"定期Ａ",IF(G40&gt;75,"定期Ａ","一般健診")))))),"")))))</f>
        <v/>
      </c>
      <c r="R40" s="61" t="str">
        <f>IF(K40="本人",IF(L40="","",(IF(ISERROR(VLOOKUP(L40,'健診名簿（原本）'!$AK$2:$AK$84,1,FALSE)),"",(IF(G40="","",IF(AA40=1,"付加健診","")))))),"")</f>
        <v/>
      </c>
      <c r="S40" s="61" t="str">
        <f>IF(K40="本人",IF(L40="","",(IF(ISERROR(VLOOKUP(L40,'健診名簿（原本）'!$AK$2:$AK$84,1,FALSE)),"",(IF(E40="","",IF(E40="男","",IF(G40&lt;39,"",IF(G40&gt;75,"",IF(ISEVEN(G40),"乳がん検診",""))))))))),"")</f>
        <v/>
      </c>
      <c r="T40" s="61" t="str">
        <f>IF(K40="本人",IF(L40="","",(IF(ISERROR(VLOOKUP(L40,'健診名簿（原本）'!$AK$2:$AK$84,1,FALSE)),"",(IF(E40="","",IF(E40="男","",IF(G40&lt;20,"",IF(G40&gt;75,"",IF(ISEVEN(G40),"子宮頸がん検診",""))))))))),"")</f>
        <v/>
      </c>
      <c r="U40" s="70"/>
      <c r="V40" s="74"/>
      <c r="W40" s="73"/>
      <c r="X40" s="73"/>
      <c r="Y40" s="58"/>
      <c r="Z40" s="3"/>
      <c r="AA40" s="3">
        <f t="shared" si="3"/>
        <v>0</v>
      </c>
      <c r="AB40" s="3" t="str">
        <f t="shared" si="4"/>
        <v/>
      </c>
      <c r="AC40" s="3" t="str">
        <f t="shared" si="5"/>
        <v/>
      </c>
      <c r="AD40" s="3" t="str">
        <f t="shared" si="6"/>
        <v/>
      </c>
      <c r="AE40" s="3" t="str">
        <f t="shared" si="7"/>
        <v/>
      </c>
      <c r="AF40" s="3" t="str">
        <f t="shared" si="8"/>
        <v/>
      </c>
      <c r="AG40" s="3" t="str">
        <f t="shared" si="9"/>
        <v/>
      </c>
      <c r="AH40" s="3" t="str">
        <f t="shared" si="10"/>
        <v/>
      </c>
      <c r="AJ40" s="4" t="s">
        <v>131</v>
      </c>
      <c r="AK40" s="4" t="s">
        <v>132</v>
      </c>
    </row>
    <row r="41" spans="1:38" ht="32.1" customHeight="1" x14ac:dyDescent="0.15">
      <c r="A41" s="59">
        <v>32</v>
      </c>
      <c r="B41" s="191"/>
      <c r="C41" s="192"/>
      <c r="D41" s="46" t="str">
        <f t="shared" si="1"/>
        <v/>
      </c>
      <c r="E41" s="47"/>
      <c r="F41" s="60"/>
      <c r="G41" s="193" t="str">
        <f t="shared" si="0"/>
        <v/>
      </c>
      <c r="H41" s="194"/>
      <c r="I41" s="48"/>
      <c r="J41" s="61"/>
      <c r="K41" s="50"/>
      <c r="L41" s="93">
        <f t="shared" si="2"/>
        <v>0</v>
      </c>
      <c r="M41" s="63"/>
      <c r="N41" s="62"/>
      <c r="O41" s="69"/>
      <c r="P41" s="65"/>
      <c r="Q41" s="48" t="str">
        <f>IF(L41="","",(IF(K41="家族","定期Ａ",(IF(K41="本人",(IF(ISERROR(VLOOKUP(L41,'健診名簿（原本）'!$AK$2:$AK$84,1,FALSE)),"定期Ａ",(IF(G41="","",IF(G41&lt;35,"定期Ａ",IF(G41&gt;75,"定期Ａ","一般健診")))))),"")))))</f>
        <v/>
      </c>
      <c r="R41" s="61" t="str">
        <f>IF(K41="本人",IF(L41="","",(IF(ISERROR(VLOOKUP(L41,'健診名簿（原本）'!$AK$2:$AK$84,1,FALSE)),"",(IF(G41="","",IF(AA41=1,"付加健診","")))))),"")</f>
        <v/>
      </c>
      <c r="S41" s="61" t="str">
        <f>IF(K41="本人",IF(L41="","",(IF(ISERROR(VLOOKUP(L41,'健診名簿（原本）'!$AK$2:$AK$84,1,FALSE)),"",(IF(E41="","",IF(E41="男","",IF(G41&lt;39,"",IF(G41&gt;75,"",IF(ISEVEN(G41),"乳がん検診",""))))))))),"")</f>
        <v/>
      </c>
      <c r="T41" s="61" t="str">
        <f>IF(K41="本人",IF(L41="","",(IF(ISERROR(VLOOKUP(L41,'健診名簿（原本）'!$AK$2:$AK$84,1,FALSE)),"",(IF(E41="","",IF(E41="男","",IF(G41&lt;20,"",IF(G41&gt;75,"",IF(ISEVEN(G41),"子宮頸がん検診",""))))))))),"")</f>
        <v/>
      </c>
      <c r="U41" s="70"/>
      <c r="V41" s="72"/>
      <c r="W41" s="61"/>
      <c r="X41" s="61"/>
      <c r="Y41" s="58"/>
      <c r="Z41" s="3"/>
      <c r="AA41" s="3">
        <f t="shared" si="3"/>
        <v>0</v>
      </c>
      <c r="AB41" s="3" t="str">
        <f t="shared" si="4"/>
        <v/>
      </c>
      <c r="AC41" s="3" t="str">
        <f t="shared" si="5"/>
        <v/>
      </c>
      <c r="AD41" s="3" t="str">
        <f t="shared" si="6"/>
        <v/>
      </c>
      <c r="AE41" s="3" t="str">
        <f t="shared" si="7"/>
        <v/>
      </c>
      <c r="AF41" s="3" t="str">
        <f t="shared" si="8"/>
        <v/>
      </c>
      <c r="AG41" s="3" t="str">
        <f t="shared" si="9"/>
        <v/>
      </c>
      <c r="AH41" s="3" t="str">
        <f t="shared" si="10"/>
        <v/>
      </c>
      <c r="AJ41" s="4" t="s">
        <v>133</v>
      </c>
      <c r="AK41" s="4" t="s">
        <v>134</v>
      </c>
    </row>
    <row r="42" spans="1:38" ht="32.1" customHeight="1" x14ac:dyDescent="0.15">
      <c r="A42" s="59">
        <v>33</v>
      </c>
      <c r="B42" s="191"/>
      <c r="C42" s="192"/>
      <c r="D42" s="46" t="str">
        <f t="shared" si="1"/>
        <v/>
      </c>
      <c r="E42" s="47"/>
      <c r="F42" s="60"/>
      <c r="G42" s="193" t="str">
        <f t="shared" si="0"/>
        <v/>
      </c>
      <c r="H42" s="194"/>
      <c r="I42" s="48"/>
      <c r="J42" s="61"/>
      <c r="K42" s="50"/>
      <c r="L42" s="93">
        <f t="shared" si="2"/>
        <v>0</v>
      </c>
      <c r="M42" s="63"/>
      <c r="N42" s="62"/>
      <c r="O42" s="69"/>
      <c r="P42" s="65"/>
      <c r="Q42" s="48" t="str">
        <f>IF(L42="","",(IF(K42="家族","定期Ａ",(IF(K42="本人",(IF(ISERROR(VLOOKUP(L42,'健診名簿（原本）'!$AK$2:$AK$84,1,FALSE)),"定期Ａ",(IF(G42="","",IF(G42&lt;35,"定期Ａ",IF(G42&gt;75,"定期Ａ","一般健診")))))),"")))))</f>
        <v/>
      </c>
      <c r="R42" s="61" t="str">
        <f>IF(K42="本人",IF(L42="","",(IF(ISERROR(VLOOKUP(L42,'健診名簿（原本）'!$AK$2:$AK$84,1,FALSE)),"",(IF(G42="","",IF(AA42=1,"付加健診","")))))),"")</f>
        <v/>
      </c>
      <c r="S42" s="61" t="str">
        <f>IF(K42="本人",IF(L42="","",(IF(ISERROR(VLOOKUP(L42,'健診名簿（原本）'!$AK$2:$AK$84,1,FALSE)),"",(IF(E42="","",IF(E42="男","",IF(G42&lt;39,"",IF(G42&gt;75,"",IF(ISEVEN(G42),"乳がん検診",""))))))))),"")</f>
        <v/>
      </c>
      <c r="T42" s="61" t="str">
        <f>IF(K42="本人",IF(L42="","",(IF(ISERROR(VLOOKUP(L42,'健診名簿（原本）'!$AK$2:$AK$84,1,FALSE)),"",(IF(E42="","",IF(E42="男","",IF(G42&lt;20,"",IF(G42&gt;75,"",IF(ISEVEN(G42),"子宮頸がん検診",""))))))))),"")</f>
        <v/>
      </c>
      <c r="U42" s="70"/>
      <c r="V42" s="72"/>
      <c r="W42" s="61"/>
      <c r="X42" s="61"/>
      <c r="Y42" s="58"/>
      <c r="Z42" s="3"/>
      <c r="AA42" s="3">
        <f t="shared" si="3"/>
        <v>0</v>
      </c>
      <c r="AB42" s="3" t="str">
        <f t="shared" si="4"/>
        <v/>
      </c>
      <c r="AC42" s="3" t="str">
        <f t="shared" si="5"/>
        <v/>
      </c>
      <c r="AD42" s="3" t="str">
        <f t="shared" si="6"/>
        <v/>
      </c>
      <c r="AE42" s="3" t="str">
        <f t="shared" si="7"/>
        <v/>
      </c>
      <c r="AF42" s="3" t="str">
        <f t="shared" si="8"/>
        <v/>
      </c>
      <c r="AG42" s="3" t="str">
        <f t="shared" si="9"/>
        <v/>
      </c>
      <c r="AH42" s="3" t="str">
        <f t="shared" si="10"/>
        <v/>
      </c>
      <c r="AJ42" s="4" t="s">
        <v>135</v>
      </c>
      <c r="AK42" s="4" t="s">
        <v>136</v>
      </c>
    </row>
    <row r="43" spans="1:38" ht="32.1" customHeight="1" x14ac:dyDescent="0.15">
      <c r="A43" s="59">
        <v>34</v>
      </c>
      <c r="B43" s="191"/>
      <c r="C43" s="192"/>
      <c r="D43" s="46" t="str">
        <f t="shared" si="1"/>
        <v/>
      </c>
      <c r="E43" s="47"/>
      <c r="F43" s="60"/>
      <c r="G43" s="193" t="str">
        <f t="shared" si="0"/>
        <v/>
      </c>
      <c r="H43" s="194"/>
      <c r="I43" s="48"/>
      <c r="J43" s="61"/>
      <c r="K43" s="50"/>
      <c r="L43" s="93">
        <f t="shared" si="2"/>
        <v>0</v>
      </c>
      <c r="M43" s="63"/>
      <c r="N43" s="62"/>
      <c r="O43" s="69"/>
      <c r="P43" s="65"/>
      <c r="Q43" s="48" t="str">
        <f>IF(L43="","",(IF(K43="家族","定期Ａ",(IF(K43="本人",(IF(ISERROR(VLOOKUP(L43,'健診名簿（原本）'!$AK$2:$AK$84,1,FALSE)),"定期Ａ",(IF(G43="","",IF(G43&lt;35,"定期Ａ",IF(G43&gt;75,"定期Ａ","一般健診")))))),"")))))</f>
        <v/>
      </c>
      <c r="R43" s="61" t="str">
        <f>IF(K43="本人",IF(L43="","",(IF(ISERROR(VLOOKUP(L43,'健診名簿（原本）'!$AK$2:$AK$84,1,FALSE)),"",(IF(G43="","",IF(AA43=1,"付加健診","")))))),"")</f>
        <v/>
      </c>
      <c r="S43" s="61" t="str">
        <f>IF(K43="本人",IF(L43="","",(IF(ISERROR(VLOOKUP(L43,'健診名簿（原本）'!$AK$2:$AK$84,1,FALSE)),"",(IF(E43="","",IF(E43="男","",IF(G43&lt;39,"",IF(G43&gt;75,"",IF(ISEVEN(G43),"乳がん検診",""))))))))),"")</f>
        <v/>
      </c>
      <c r="T43" s="61" t="str">
        <f>IF(K43="本人",IF(L43="","",(IF(ISERROR(VLOOKUP(L43,'健診名簿（原本）'!$AK$2:$AK$84,1,FALSE)),"",(IF(E43="","",IF(E43="男","",IF(G43&lt;20,"",IF(G43&gt;75,"",IF(ISEVEN(G43),"子宮頸がん検診",""))))))))),"")</f>
        <v/>
      </c>
      <c r="U43" s="70"/>
      <c r="V43" s="72"/>
      <c r="W43" s="61"/>
      <c r="X43" s="61"/>
      <c r="Y43" s="58"/>
      <c r="Z43" s="3"/>
      <c r="AA43" s="3">
        <f t="shared" si="3"/>
        <v>0</v>
      </c>
      <c r="AB43" s="3" t="str">
        <f t="shared" si="4"/>
        <v/>
      </c>
      <c r="AC43" s="3" t="str">
        <f t="shared" si="5"/>
        <v/>
      </c>
      <c r="AD43" s="3" t="str">
        <f t="shared" si="6"/>
        <v/>
      </c>
      <c r="AE43" s="3" t="str">
        <f t="shared" si="7"/>
        <v/>
      </c>
      <c r="AF43" s="3" t="str">
        <f t="shared" si="8"/>
        <v/>
      </c>
      <c r="AG43" s="3" t="str">
        <f t="shared" si="9"/>
        <v/>
      </c>
      <c r="AH43" s="3" t="str">
        <f t="shared" si="10"/>
        <v/>
      </c>
      <c r="AJ43" s="4" t="s">
        <v>137</v>
      </c>
      <c r="AK43" s="4" t="s">
        <v>138</v>
      </c>
    </row>
    <row r="44" spans="1:38" ht="32.1" customHeight="1" x14ac:dyDescent="0.15">
      <c r="A44" s="59">
        <v>35</v>
      </c>
      <c r="B44" s="191"/>
      <c r="C44" s="192"/>
      <c r="D44" s="46" t="str">
        <f t="shared" si="1"/>
        <v/>
      </c>
      <c r="E44" s="47"/>
      <c r="F44" s="60"/>
      <c r="G44" s="193" t="str">
        <f t="shared" si="0"/>
        <v/>
      </c>
      <c r="H44" s="194"/>
      <c r="I44" s="48"/>
      <c r="J44" s="61"/>
      <c r="K44" s="50"/>
      <c r="L44" s="93">
        <f t="shared" si="2"/>
        <v>0</v>
      </c>
      <c r="M44" s="63"/>
      <c r="N44" s="62"/>
      <c r="O44" s="69"/>
      <c r="P44" s="65"/>
      <c r="Q44" s="48" t="str">
        <f>IF(L44="","",(IF(K44="家族","定期Ａ",(IF(K44="本人",(IF(ISERROR(VLOOKUP(L44,'健診名簿（原本）'!$AK$2:$AK$84,1,FALSE)),"定期Ａ",(IF(G44="","",IF(G44&lt;35,"定期Ａ",IF(G44&gt;75,"定期Ａ","一般健診")))))),"")))))</f>
        <v/>
      </c>
      <c r="R44" s="61" t="str">
        <f>IF(K44="本人",IF(L44="","",(IF(ISERROR(VLOOKUP(L44,'健診名簿（原本）'!$AK$2:$AK$84,1,FALSE)),"",(IF(G44="","",IF(AA44=1,"付加健診","")))))),"")</f>
        <v/>
      </c>
      <c r="S44" s="61" t="str">
        <f>IF(K44="本人",IF(L44="","",(IF(ISERROR(VLOOKUP(L44,'健診名簿（原本）'!$AK$2:$AK$84,1,FALSE)),"",(IF(E44="","",IF(E44="男","",IF(G44&lt;39,"",IF(G44&gt;75,"",IF(ISEVEN(G44),"乳がん検診",""))))))))),"")</f>
        <v/>
      </c>
      <c r="T44" s="61" t="str">
        <f>IF(K44="本人",IF(L44="","",(IF(ISERROR(VLOOKUP(L44,'健診名簿（原本）'!$AK$2:$AK$84,1,FALSE)),"",(IF(E44="","",IF(E44="男","",IF(G44&lt;20,"",IF(G44&gt;75,"",IF(ISEVEN(G44),"子宮頸がん検診",""))))))))),"")</f>
        <v/>
      </c>
      <c r="U44" s="70"/>
      <c r="V44" s="72"/>
      <c r="W44" s="61"/>
      <c r="X44" s="61"/>
      <c r="Y44" s="58"/>
      <c r="Z44" s="3"/>
      <c r="AA44" s="3">
        <f t="shared" si="3"/>
        <v>0</v>
      </c>
      <c r="AB44" s="3" t="str">
        <f t="shared" si="4"/>
        <v/>
      </c>
      <c r="AC44" s="3" t="str">
        <f t="shared" si="5"/>
        <v/>
      </c>
      <c r="AD44" s="3" t="str">
        <f t="shared" si="6"/>
        <v/>
      </c>
      <c r="AE44" s="3" t="str">
        <f t="shared" si="7"/>
        <v/>
      </c>
      <c r="AF44" s="3" t="str">
        <f t="shared" si="8"/>
        <v/>
      </c>
      <c r="AG44" s="3" t="str">
        <f t="shared" si="9"/>
        <v/>
      </c>
      <c r="AH44" s="3" t="str">
        <f t="shared" si="10"/>
        <v/>
      </c>
      <c r="AJ44" s="4" t="s">
        <v>139</v>
      </c>
      <c r="AK44" s="4" t="s">
        <v>140</v>
      </c>
    </row>
    <row r="45" spans="1:38" ht="32.1" customHeight="1" x14ac:dyDescent="0.15">
      <c r="A45" s="59">
        <v>36</v>
      </c>
      <c r="B45" s="191"/>
      <c r="C45" s="192"/>
      <c r="D45" s="46" t="str">
        <f t="shared" si="1"/>
        <v/>
      </c>
      <c r="E45" s="47"/>
      <c r="F45" s="60"/>
      <c r="G45" s="193" t="str">
        <f t="shared" si="0"/>
        <v/>
      </c>
      <c r="H45" s="194"/>
      <c r="I45" s="48"/>
      <c r="J45" s="61"/>
      <c r="K45" s="50"/>
      <c r="L45" s="93">
        <f t="shared" si="2"/>
        <v>0</v>
      </c>
      <c r="M45" s="63"/>
      <c r="N45" s="62"/>
      <c r="O45" s="69"/>
      <c r="P45" s="65"/>
      <c r="Q45" s="48" t="str">
        <f>IF(L45="","",(IF(K45="家族","定期Ａ",(IF(K45="本人",(IF(ISERROR(VLOOKUP(L45,'健診名簿（原本）'!$AK$2:$AK$84,1,FALSE)),"定期Ａ",(IF(G45="","",IF(G45&lt;35,"定期Ａ",IF(G45&gt;75,"定期Ａ","一般健診")))))),"")))))</f>
        <v/>
      </c>
      <c r="R45" s="61" t="str">
        <f>IF(K45="本人",IF(L45="","",(IF(ISERROR(VLOOKUP(L45,'健診名簿（原本）'!$AK$2:$AK$84,1,FALSE)),"",(IF(G45="","",IF(AA45=1,"付加健診","")))))),"")</f>
        <v/>
      </c>
      <c r="S45" s="61" t="str">
        <f>IF(K45="本人",IF(L45="","",(IF(ISERROR(VLOOKUP(L45,'健診名簿（原本）'!$AK$2:$AK$84,1,FALSE)),"",(IF(E45="","",IF(E45="男","",IF(G45&lt;39,"",IF(G45&gt;75,"",IF(ISEVEN(G45),"乳がん検診",""))))))))),"")</f>
        <v/>
      </c>
      <c r="T45" s="61" t="str">
        <f>IF(K45="本人",IF(L45="","",(IF(ISERROR(VLOOKUP(L45,'健診名簿（原本）'!$AK$2:$AK$84,1,FALSE)),"",(IF(E45="","",IF(E45="男","",IF(G45&lt;20,"",IF(G45&gt;75,"",IF(ISEVEN(G45),"子宮頸がん検診",""))))))))),"")</f>
        <v/>
      </c>
      <c r="U45" s="70"/>
      <c r="V45" s="74"/>
      <c r="W45" s="73"/>
      <c r="X45" s="73"/>
      <c r="Y45" s="58"/>
      <c r="Z45" s="3"/>
      <c r="AA45" s="3">
        <f t="shared" si="3"/>
        <v>0</v>
      </c>
      <c r="AB45" s="3" t="str">
        <f t="shared" si="4"/>
        <v/>
      </c>
      <c r="AC45" s="3" t="str">
        <f t="shared" si="5"/>
        <v/>
      </c>
      <c r="AD45" s="3" t="str">
        <f t="shared" si="6"/>
        <v/>
      </c>
      <c r="AE45" s="3" t="str">
        <f t="shared" si="7"/>
        <v/>
      </c>
      <c r="AF45" s="3" t="str">
        <f t="shared" si="8"/>
        <v/>
      </c>
      <c r="AG45" s="3" t="str">
        <f t="shared" si="9"/>
        <v/>
      </c>
      <c r="AH45" s="3" t="str">
        <f t="shared" si="10"/>
        <v/>
      </c>
      <c r="AJ45" s="4" t="s">
        <v>141</v>
      </c>
      <c r="AK45" s="4" t="s">
        <v>142</v>
      </c>
    </row>
    <row r="46" spans="1:38" s="75" customFormat="1" ht="32.1" customHeight="1" x14ac:dyDescent="0.15">
      <c r="A46" s="59">
        <v>37</v>
      </c>
      <c r="B46" s="191"/>
      <c r="C46" s="192"/>
      <c r="D46" s="46" t="str">
        <f t="shared" si="1"/>
        <v/>
      </c>
      <c r="E46" s="47"/>
      <c r="F46" s="60"/>
      <c r="G46" s="193" t="str">
        <f t="shared" si="0"/>
        <v/>
      </c>
      <c r="H46" s="194"/>
      <c r="I46" s="48"/>
      <c r="J46" s="61"/>
      <c r="K46" s="50"/>
      <c r="L46" s="93">
        <f t="shared" si="2"/>
        <v>0</v>
      </c>
      <c r="M46" s="63"/>
      <c r="N46" s="62"/>
      <c r="O46" s="69"/>
      <c r="P46" s="65"/>
      <c r="Q46" s="48" t="str">
        <f>IF(L46="","",(IF(K46="家族","定期Ａ",(IF(K46="本人",(IF(ISERROR(VLOOKUP(L46,'健診名簿（原本）'!$AK$2:$AK$84,1,FALSE)),"定期Ａ",(IF(G46="","",IF(G46&lt;35,"定期Ａ",IF(G46&gt;75,"定期Ａ","一般健診")))))),"")))))</f>
        <v/>
      </c>
      <c r="R46" s="61" t="str">
        <f>IF(K46="本人",IF(L46="","",(IF(ISERROR(VLOOKUP(L46,'健診名簿（原本）'!$AK$2:$AK$84,1,FALSE)),"",(IF(G46="","",IF(AA46=1,"付加健診","")))))),"")</f>
        <v/>
      </c>
      <c r="S46" s="61" t="str">
        <f>IF(K46="本人",IF(L46="","",(IF(ISERROR(VLOOKUP(L46,'健診名簿（原本）'!$AK$2:$AK$84,1,FALSE)),"",(IF(E46="","",IF(E46="男","",IF(G46&lt;39,"",IF(G46&gt;75,"",IF(ISEVEN(G46),"乳がん検診",""))))))))),"")</f>
        <v/>
      </c>
      <c r="T46" s="61" t="str">
        <f>IF(K46="本人",IF(L46="","",(IF(ISERROR(VLOOKUP(L46,'健診名簿（原本）'!$AK$2:$AK$84,1,FALSE)),"",(IF(E46="","",IF(E46="男","",IF(G46&lt;20,"",IF(G46&gt;75,"",IF(ISEVEN(G46),"子宮頸がん検診",""))))))))),"")</f>
        <v/>
      </c>
      <c r="U46" s="70"/>
      <c r="V46" s="72"/>
      <c r="W46" s="61"/>
      <c r="X46" s="61"/>
      <c r="Y46" s="58"/>
      <c r="Z46" s="13"/>
      <c r="AA46" s="3">
        <f t="shared" si="3"/>
        <v>0</v>
      </c>
      <c r="AB46" s="3" t="str">
        <f t="shared" si="4"/>
        <v/>
      </c>
      <c r="AC46" s="3" t="str">
        <f t="shared" si="5"/>
        <v/>
      </c>
      <c r="AD46" s="3" t="str">
        <f t="shared" si="6"/>
        <v/>
      </c>
      <c r="AE46" s="3" t="str">
        <f t="shared" si="7"/>
        <v/>
      </c>
      <c r="AF46" s="3" t="str">
        <f t="shared" si="8"/>
        <v/>
      </c>
      <c r="AG46" s="3" t="str">
        <f t="shared" si="9"/>
        <v/>
      </c>
      <c r="AH46" s="3" t="str">
        <f t="shared" si="10"/>
        <v/>
      </c>
      <c r="AI46" s="3"/>
      <c r="AJ46" s="4" t="s">
        <v>143</v>
      </c>
      <c r="AK46" s="4" t="s">
        <v>144</v>
      </c>
      <c r="AL46" s="3"/>
    </row>
    <row r="47" spans="1:38" ht="32.1" customHeight="1" x14ac:dyDescent="0.15">
      <c r="A47" s="59">
        <v>38</v>
      </c>
      <c r="B47" s="191"/>
      <c r="C47" s="192"/>
      <c r="D47" s="46" t="str">
        <f t="shared" si="1"/>
        <v/>
      </c>
      <c r="E47" s="47"/>
      <c r="F47" s="60"/>
      <c r="G47" s="193" t="str">
        <f t="shared" si="0"/>
        <v/>
      </c>
      <c r="H47" s="194"/>
      <c r="I47" s="48"/>
      <c r="J47" s="61"/>
      <c r="K47" s="50"/>
      <c r="L47" s="93">
        <f t="shared" si="2"/>
        <v>0</v>
      </c>
      <c r="M47" s="63"/>
      <c r="N47" s="62"/>
      <c r="O47" s="69"/>
      <c r="P47" s="65"/>
      <c r="Q47" s="48" t="str">
        <f>IF(L47="","",(IF(K47="家族","定期Ａ",(IF(K47="本人",(IF(ISERROR(VLOOKUP(L47,'健診名簿（原本）'!$AK$2:$AK$84,1,FALSE)),"定期Ａ",(IF(G47="","",IF(G47&lt;35,"定期Ａ",IF(G47&gt;75,"定期Ａ","一般健診")))))),"")))))</f>
        <v/>
      </c>
      <c r="R47" s="61" t="str">
        <f>IF(K47="本人",IF(L47="","",(IF(ISERROR(VLOOKUP(L47,'健診名簿（原本）'!$AK$2:$AK$84,1,FALSE)),"",(IF(G47="","",IF(AA47=1,"付加健診","")))))),"")</f>
        <v/>
      </c>
      <c r="S47" s="61" t="str">
        <f>IF(K47="本人",IF(L47="","",(IF(ISERROR(VLOOKUP(L47,'健診名簿（原本）'!$AK$2:$AK$84,1,FALSE)),"",(IF(E47="","",IF(E47="男","",IF(G47&lt;39,"",IF(G47&gt;75,"",IF(ISEVEN(G47),"乳がん検診",""))))))))),"")</f>
        <v/>
      </c>
      <c r="T47" s="61" t="str">
        <f>IF(K47="本人",IF(L47="","",(IF(ISERROR(VLOOKUP(L47,'健診名簿（原本）'!$AK$2:$AK$84,1,FALSE)),"",(IF(E47="","",IF(E47="男","",IF(G47&lt;20,"",IF(G47&gt;75,"",IF(ISEVEN(G47),"子宮頸がん検診",""))))))))),"")</f>
        <v/>
      </c>
      <c r="U47" s="70"/>
      <c r="V47" s="72"/>
      <c r="W47" s="61"/>
      <c r="X47" s="61"/>
      <c r="Y47" s="58"/>
      <c r="Z47" s="13"/>
      <c r="AA47" s="3">
        <f t="shared" si="3"/>
        <v>0</v>
      </c>
      <c r="AB47" s="3" t="str">
        <f t="shared" si="4"/>
        <v/>
      </c>
      <c r="AC47" s="3" t="str">
        <f t="shared" si="5"/>
        <v/>
      </c>
      <c r="AD47" s="3" t="str">
        <f t="shared" si="6"/>
        <v/>
      </c>
      <c r="AE47" s="3" t="str">
        <f t="shared" si="7"/>
        <v/>
      </c>
      <c r="AF47" s="3" t="str">
        <f t="shared" si="8"/>
        <v/>
      </c>
      <c r="AG47" s="3" t="str">
        <f t="shared" si="9"/>
        <v/>
      </c>
      <c r="AH47" s="3" t="str">
        <f t="shared" si="10"/>
        <v/>
      </c>
      <c r="AJ47" s="4" t="s">
        <v>145</v>
      </c>
      <c r="AK47" s="4" t="s">
        <v>146</v>
      </c>
    </row>
    <row r="48" spans="1:38" ht="32.1" customHeight="1" x14ac:dyDescent="0.15">
      <c r="A48" s="59">
        <v>39</v>
      </c>
      <c r="B48" s="191"/>
      <c r="C48" s="192"/>
      <c r="D48" s="46" t="str">
        <f t="shared" si="1"/>
        <v/>
      </c>
      <c r="E48" s="47"/>
      <c r="F48" s="60"/>
      <c r="G48" s="193" t="str">
        <f t="shared" si="0"/>
        <v/>
      </c>
      <c r="H48" s="194"/>
      <c r="I48" s="48"/>
      <c r="J48" s="61"/>
      <c r="K48" s="50"/>
      <c r="L48" s="93">
        <f t="shared" si="2"/>
        <v>0</v>
      </c>
      <c r="M48" s="63"/>
      <c r="N48" s="62"/>
      <c r="O48" s="69"/>
      <c r="P48" s="65"/>
      <c r="Q48" s="48" t="str">
        <f>IF(L48="","",(IF(K48="家族","定期Ａ",(IF(K48="本人",(IF(ISERROR(VLOOKUP(L48,'健診名簿（原本）'!$AK$2:$AK$84,1,FALSE)),"定期Ａ",(IF(G48="","",IF(G48&lt;35,"定期Ａ",IF(G48&gt;75,"定期Ａ","一般健診")))))),"")))))</f>
        <v/>
      </c>
      <c r="R48" s="61" t="str">
        <f>IF(K48="本人",IF(L48="","",(IF(ISERROR(VLOOKUP(L48,'健診名簿（原本）'!$AK$2:$AK$84,1,FALSE)),"",(IF(G48="","",IF(AA48=1,"付加健診","")))))),"")</f>
        <v/>
      </c>
      <c r="S48" s="61" t="str">
        <f>IF(K48="本人",IF(L48="","",(IF(ISERROR(VLOOKUP(L48,'健診名簿（原本）'!$AK$2:$AK$84,1,FALSE)),"",(IF(E48="","",IF(E48="男","",IF(G48&lt;39,"",IF(G48&gt;75,"",IF(ISEVEN(G48),"乳がん検診",""))))))))),"")</f>
        <v/>
      </c>
      <c r="T48" s="61" t="str">
        <f>IF(K48="本人",IF(L48="","",(IF(ISERROR(VLOOKUP(L48,'健診名簿（原本）'!$AK$2:$AK$84,1,FALSE)),"",(IF(E48="","",IF(E48="男","",IF(G48&lt;20,"",IF(G48&gt;75,"",IF(ISEVEN(G48),"子宮頸がん検診",""))))))))),"")</f>
        <v/>
      </c>
      <c r="U48" s="70"/>
      <c r="V48" s="72"/>
      <c r="W48" s="61"/>
      <c r="X48" s="61"/>
      <c r="Y48" s="58"/>
      <c r="Z48" s="13"/>
      <c r="AA48" s="3">
        <f t="shared" si="3"/>
        <v>0</v>
      </c>
      <c r="AB48" s="3" t="str">
        <f t="shared" si="4"/>
        <v/>
      </c>
      <c r="AC48" s="3" t="str">
        <f t="shared" si="5"/>
        <v/>
      </c>
      <c r="AD48" s="3" t="str">
        <f t="shared" si="6"/>
        <v/>
      </c>
      <c r="AE48" s="3" t="str">
        <f t="shared" si="7"/>
        <v/>
      </c>
      <c r="AF48" s="3" t="str">
        <f t="shared" si="8"/>
        <v/>
      </c>
      <c r="AG48" s="3" t="str">
        <f t="shared" si="9"/>
        <v/>
      </c>
      <c r="AH48" s="3" t="str">
        <f t="shared" si="10"/>
        <v/>
      </c>
      <c r="AJ48" s="4" t="s">
        <v>147</v>
      </c>
      <c r="AK48" s="4" t="s">
        <v>148</v>
      </c>
    </row>
    <row r="49" spans="1:37" ht="32.1" customHeight="1" x14ac:dyDescent="0.15">
      <c r="A49" s="59">
        <v>40</v>
      </c>
      <c r="B49" s="191"/>
      <c r="C49" s="192"/>
      <c r="D49" s="46" t="str">
        <f t="shared" si="1"/>
        <v/>
      </c>
      <c r="E49" s="47"/>
      <c r="F49" s="60"/>
      <c r="G49" s="193" t="str">
        <f t="shared" si="0"/>
        <v/>
      </c>
      <c r="H49" s="194"/>
      <c r="I49" s="48"/>
      <c r="J49" s="61"/>
      <c r="K49" s="50"/>
      <c r="L49" s="93">
        <f t="shared" si="2"/>
        <v>0</v>
      </c>
      <c r="M49" s="63"/>
      <c r="N49" s="62"/>
      <c r="O49" s="69"/>
      <c r="P49" s="65"/>
      <c r="Q49" s="48" t="str">
        <f>IF(L49="","",(IF(K49="家族","定期Ａ",(IF(K49="本人",(IF(ISERROR(VLOOKUP(L49,'健診名簿（原本）'!$AK$2:$AK$84,1,FALSE)),"定期Ａ",(IF(G49="","",IF(G49&lt;35,"定期Ａ",IF(G49&gt;75,"定期Ａ","一般健診")))))),"")))))</f>
        <v/>
      </c>
      <c r="R49" s="61" t="str">
        <f>IF(K49="本人",IF(L49="","",(IF(ISERROR(VLOOKUP(L49,'健診名簿（原本）'!$AK$2:$AK$84,1,FALSE)),"",(IF(G49="","",IF(AA49=1,"付加健診","")))))),"")</f>
        <v/>
      </c>
      <c r="S49" s="61" t="str">
        <f>IF(K49="本人",IF(L49="","",(IF(ISERROR(VLOOKUP(L49,'健診名簿（原本）'!$AK$2:$AK$84,1,FALSE)),"",(IF(E49="","",IF(E49="男","",IF(G49&lt;39,"",IF(G49&gt;75,"",IF(ISEVEN(G49),"乳がん検診",""))))))))),"")</f>
        <v/>
      </c>
      <c r="T49" s="61" t="str">
        <f>IF(K49="本人",IF(L49="","",(IF(ISERROR(VLOOKUP(L49,'健診名簿（原本）'!$AK$2:$AK$84,1,FALSE)),"",(IF(E49="","",IF(E49="男","",IF(G49&lt;20,"",IF(G49&gt;75,"",IF(ISEVEN(G49),"子宮頸がん検診",""))))))))),"")</f>
        <v/>
      </c>
      <c r="U49" s="70"/>
      <c r="V49" s="72"/>
      <c r="W49" s="61"/>
      <c r="X49" s="61"/>
      <c r="Y49" s="58"/>
      <c r="Z49" s="3"/>
      <c r="AA49" s="3">
        <f t="shared" si="3"/>
        <v>0</v>
      </c>
      <c r="AB49" s="3" t="str">
        <f t="shared" si="4"/>
        <v/>
      </c>
      <c r="AC49" s="3" t="str">
        <f t="shared" si="5"/>
        <v/>
      </c>
      <c r="AD49" s="3" t="str">
        <f t="shared" si="6"/>
        <v/>
      </c>
      <c r="AE49" s="3" t="str">
        <f t="shared" si="7"/>
        <v/>
      </c>
      <c r="AF49" s="3" t="str">
        <f t="shared" si="8"/>
        <v/>
      </c>
      <c r="AG49" s="3" t="str">
        <f t="shared" si="9"/>
        <v/>
      </c>
      <c r="AH49" s="3" t="str">
        <f t="shared" si="10"/>
        <v/>
      </c>
      <c r="AJ49" s="4" t="s">
        <v>149</v>
      </c>
      <c r="AK49" s="4" t="s">
        <v>150</v>
      </c>
    </row>
    <row r="50" spans="1:37" ht="32.1" customHeight="1" x14ac:dyDescent="0.15">
      <c r="A50" s="59">
        <v>41</v>
      </c>
      <c r="B50" s="191"/>
      <c r="C50" s="192"/>
      <c r="D50" s="46" t="str">
        <f t="shared" si="1"/>
        <v/>
      </c>
      <c r="E50" s="47"/>
      <c r="F50" s="60"/>
      <c r="G50" s="193" t="str">
        <f t="shared" si="0"/>
        <v/>
      </c>
      <c r="H50" s="194"/>
      <c r="I50" s="48"/>
      <c r="J50" s="61"/>
      <c r="K50" s="50"/>
      <c r="L50" s="93">
        <f t="shared" si="2"/>
        <v>0</v>
      </c>
      <c r="M50" s="63"/>
      <c r="N50" s="62"/>
      <c r="O50" s="69"/>
      <c r="P50" s="65"/>
      <c r="Q50" s="48" t="str">
        <f>IF(L50="","",(IF(K50="家族","定期Ａ",(IF(K50="本人",(IF(ISERROR(VLOOKUP(L50,'健診名簿（原本）'!$AK$2:$AK$84,1,FALSE)),"定期Ａ",(IF(G50="","",IF(G50&lt;35,"定期Ａ",IF(G50&gt;75,"定期Ａ","一般健診")))))),"")))))</f>
        <v/>
      </c>
      <c r="R50" s="61" t="str">
        <f>IF(K50="本人",IF(L50="","",(IF(ISERROR(VLOOKUP(L50,'健診名簿（原本）'!$AK$2:$AK$84,1,FALSE)),"",(IF(G50="","",IF(AA50=1,"付加健診","")))))),"")</f>
        <v/>
      </c>
      <c r="S50" s="61" t="str">
        <f>IF(K50="本人",IF(L50="","",(IF(ISERROR(VLOOKUP(L50,'健診名簿（原本）'!$AK$2:$AK$84,1,FALSE)),"",(IF(E50="","",IF(E50="男","",IF(G50&lt;39,"",IF(G50&gt;75,"",IF(ISEVEN(G50),"乳がん検診",""))))))))),"")</f>
        <v/>
      </c>
      <c r="T50" s="61" t="str">
        <f>IF(K50="本人",IF(L50="","",(IF(ISERROR(VLOOKUP(L50,'健診名簿（原本）'!$AK$2:$AK$84,1,FALSE)),"",(IF(E50="","",IF(E50="男","",IF(G50&lt;20,"",IF(G50&gt;75,"",IF(ISEVEN(G50),"子宮頸がん検診",""))))))))),"")</f>
        <v/>
      </c>
      <c r="U50" s="70"/>
      <c r="V50" s="74"/>
      <c r="W50" s="73"/>
      <c r="X50" s="73"/>
      <c r="Y50" s="58"/>
      <c r="Z50" s="3"/>
      <c r="AA50" s="3">
        <f t="shared" si="3"/>
        <v>0</v>
      </c>
      <c r="AB50" s="3" t="str">
        <f t="shared" si="4"/>
        <v/>
      </c>
      <c r="AC50" s="3" t="str">
        <f t="shared" si="5"/>
        <v/>
      </c>
      <c r="AD50" s="3" t="str">
        <f t="shared" si="6"/>
        <v/>
      </c>
      <c r="AE50" s="3" t="str">
        <f t="shared" si="7"/>
        <v/>
      </c>
      <c r="AF50" s="3" t="str">
        <f t="shared" si="8"/>
        <v/>
      </c>
      <c r="AG50" s="3" t="str">
        <f t="shared" si="9"/>
        <v/>
      </c>
      <c r="AH50" s="3" t="str">
        <f t="shared" si="10"/>
        <v/>
      </c>
      <c r="AJ50" s="4" t="s">
        <v>7</v>
      </c>
      <c r="AK50" s="4">
        <v>1010016</v>
      </c>
    </row>
    <row r="51" spans="1:37" ht="32.1" customHeight="1" x14ac:dyDescent="0.15">
      <c r="A51" s="59">
        <v>42</v>
      </c>
      <c r="B51" s="191"/>
      <c r="C51" s="192"/>
      <c r="D51" s="46" t="str">
        <f t="shared" si="1"/>
        <v/>
      </c>
      <c r="E51" s="47"/>
      <c r="F51" s="60"/>
      <c r="G51" s="193" t="str">
        <f t="shared" si="0"/>
        <v/>
      </c>
      <c r="H51" s="194"/>
      <c r="I51" s="48"/>
      <c r="J51" s="61"/>
      <c r="K51" s="50"/>
      <c r="L51" s="93">
        <f t="shared" si="2"/>
        <v>0</v>
      </c>
      <c r="M51" s="63"/>
      <c r="N51" s="62"/>
      <c r="O51" s="69"/>
      <c r="P51" s="65"/>
      <c r="Q51" s="48" t="str">
        <f>IF(L51="","",(IF(K51="家族","定期Ａ",(IF(K51="本人",(IF(ISERROR(VLOOKUP(L51,'健診名簿（原本）'!$AK$2:$AK$84,1,FALSE)),"定期Ａ",(IF(G51="","",IF(G51&lt;35,"定期Ａ",IF(G51&gt;75,"定期Ａ","一般健診")))))),"")))))</f>
        <v/>
      </c>
      <c r="R51" s="61" t="str">
        <f>IF(K51="本人",IF(L51="","",(IF(ISERROR(VLOOKUP(L51,'健診名簿（原本）'!$AK$2:$AK$84,1,FALSE)),"",(IF(G51="","",IF(AA51=1,"付加健診","")))))),"")</f>
        <v/>
      </c>
      <c r="S51" s="61" t="str">
        <f>IF(K51="本人",IF(L51="","",(IF(ISERROR(VLOOKUP(L51,'健診名簿（原本）'!$AK$2:$AK$84,1,FALSE)),"",(IF(E51="","",IF(E51="男","",IF(G51&lt;39,"",IF(G51&gt;75,"",IF(ISEVEN(G51),"乳がん検診",""))))))))),"")</f>
        <v/>
      </c>
      <c r="T51" s="61" t="str">
        <f>IF(K51="本人",IF(L51="","",(IF(ISERROR(VLOOKUP(L51,'健診名簿（原本）'!$AK$2:$AK$84,1,FALSE)),"",(IF(E51="","",IF(E51="男","",IF(G51&lt;20,"",IF(G51&gt;75,"",IF(ISEVEN(G51),"子宮頸がん検診",""))))))))),"")</f>
        <v/>
      </c>
      <c r="U51" s="70"/>
      <c r="V51" s="72"/>
      <c r="W51" s="61"/>
      <c r="X51" s="61"/>
      <c r="Y51" s="58"/>
      <c r="Z51" s="3"/>
      <c r="AA51" s="3">
        <f t="shared" si="3"/>
        <v>0</v>
      </c>
      <c r="AB51" s="3" t="str">
        <f t="shared" si="4"/>
        <v/>
      </c>
      <c r="AC51" s="3" t="str">
        <f t="shared" si="5"/>
        <v/>
      </c>
      <c r="AD51" s="3" t="str">
        <f t="shared" si="6"/>
        <v/>
      </c>
      <c r="AE51" s="3" t="str">
        <f t="shared" si="7"/>
        <v/>
      </c>
      <c r="AF51" s="3" t="str">
        <f t="shared" si="8"/>
        <v/>
      </c>
      <c r="AG51" s="3" t="str">
        <f t="shared" si="9"/>
        <v/>
      </c>
      <c r="AH51" s="3" t="str">
        <f t="shared" si="10"/>
        <v/>
      </c>
      <c r="AJ51" s="4" t="s">
        <v>13</v>
      </c>
      <c r="AK51" s="4">
        <v>1020015</v>
      </c>
    </row>
    <row r="52" spans="1:37" ht="32.1" customHeight="1" x14ac:dyDescent="0.15">
      <c r="A52" s="59">
        <v>43</v>
      </c>
      <c r="B52" s="191"/>
      <c r="C52" s="192"/>
      <c r="D52" s="46" t="str">
        <f t="shared" si="1"/>
        <v/>
      </c>
      <c r="E52" s="47"/>
      <c r="F52" s="60"/>
      <c r="G52" s="193" t="str">
        <f t="shared" si="0"/>
        <v/>
      </c>
      <c r="H52" s="194"/>
      <c r="I52" s="48"/>
      <c r="J52" s="61"/>
      <c r="K52" s="50"/>
      <c r="L52" s="93">
        <f t="shared" si="2"/>
        <v>0</v>
      </c>
      <c r="M52" s="63"/>
      <c r="N52" s="62"/>
      <c r="O52" s="69"/>
      <c r="P52" s="65"/>
      <c r="Q52" s="48" t="str">
        <f>IF(L52="","",(IF(K52="家族","定期Ａ",(IF(K52="本人",(IF(ISERROR(VLOOKUP(L52,'健診名簿（原本）'!$AK$2:$AK$84,1,FALSE)),"定期Ａ",(IF(G52="","",IF(G52&lt;35,"定期Ａ",IF(G52&gt;75,"定期Ａ","一般健診")))))),"")))))</f>
        <v/>
      </c>
      <c r="R52" s="61" t="str">
        <f>IF(K52="本人",IF(L52="","",(IF(ISERROR(VLOOKUP(L52,'健診名簿（原本）'!$AK$2:$AK$84,1,FALSE)),"",(IF(G52="","",IF(AA52=1,"付加健診","")))))),"")</f>
        <v/>
      </c>
      <c r="S52" s="61" t="str">
        <f>IF(K52="本人",IF(L52="","",(IF(ISERROR(VLOOKUP(L52,'健診名簿（原本）'!$AK$2:$AK$84,1,FALSE)),"",(IF(E52="","",IF(E52="男","",IF(G52&lt;39,"",IF(G52&gt;75,"",IF(ISEVEN(G52),"乳がん検診",""))))))))),"")</f>
        <v/>
      </c>
      <c r="T52" s="61" t="str">
        <f>IF(K52="本人",IF(L52="","",(IF(ISERROR(VLOOKUP(L52,'健診名簿（原本）'!$AK$2:$AK$84,1,FALSE)),"",(IF(E52="","",IF(E52="男","",IF(G52&lt;20,"",IF(G52&gt;75,"",IF(ISEVEN(G52),"子宮頸がん検診",""))))))))),"")</f>
        <v/>
      </c>
      <c r="U52" s="70"/>
      <c r="V52" s="72"/>
      <c r="W52" s="61"/>
      <c r="X52" s="61"/>
      <c r="Y52" s="58"/>
      <c r="Z52" s="3"/>
      <c r="AA52" s="3">
        <f t="shared" si="3"/>
        <v>0</v>
      </c>
      <c r="AB52" s="3" t="str">
        <f t="shared" si="4"/>
        <v/>
      </c>
      <c r="AC52" s="3" t="str">
        <f t="shared" si="5"/>
        <v/>
      </c>
      <c r="AD52" s="3" t="str">
        <f t="shared" si="6"/>
        <v/>
      </c>
      <c r="AE52" s="3" t="str">
        <f t="shared" si="7"/>
        <v/>
      </c>
      <c r="AF52" s="3" t="str">
        <f t="shared" si="8"/>
        <v/>
      </c>
      <c r="AG52" s="3" t="str">
        <f t="shared" si="9"/>
        <v/>
      </c>
      <c r="AH52" s="3" t="str">
        <f t="shared" si="10"/>
        <v/>
      </c>
      <c r="AJ52" s="4" t="s">
        <v>15</v>
      </c>
      <c r="AK52" s="4">
        <v>1030014</v>
      </c>
    </row>
    <row r="53" spans="1:37" ht="32.1" customHeight="1" x14ac:dyDescent="0.15">
      <c r="A53" s="59">
        <v>44</v>
      </c>
      <c r="B53" s="191"/>
      <c r="C53" s="192"/>
      <c r="D53" s="46" t="str">
        <f t="shared" si="1"/>
        <v/>
      </c>
      <c r="E53" s="47"/>
      <c r="F53" s="60"/>
      <c r="G53" s="193" t="str">
        <f t="shared" si="0"/>
        <v/>
      </c>
      <c r="H53" s="194"/>
      <c r="I53" s="48"/>
      <c r="J53" s="61"/>
      <c r="K53" s="50"/>
      <c r="L53" s="93">
        <f t="shared" si="2"/>
        <v>0</v>
      </c>
      <c r="M53" s="63"/>
      <c r="N53" s="62"/>
      <c r="O53" s="69"/>
      <c r="P53" s="65"/>
      <c r="Q53" s="48" t="str">
        <f>IF(L53="","",(IF(K53="家族","定期Ａ",(IF(K53="本人",(IF(ISERROR(VLOOKUP(L53,'健診名簿（原本）'!$AK$2:$AK$84,1,FALSE)),"定期Ａ",(IF(G53="","",IF(G53&lt;35,"定期Ａ",IF(G53&gt;75,"定期Ａ","一般健診")))))),"")))))</f>
        <v/>
      </c>
      <c r="R53" s="61" t="str">
        <f>IF(K53="本人",IF(L53="","",(IF(ISERROR(VLOOKUP(L53,'健診名簿（原本）'!$AK$2:$AK$84,1,FALSE)),"",(IF(G53="","",IF(AA53=1,"付加健診","")))))),"")</f>
        <v/>
      </c>
      <c r="S53" s="61" t="str">
        <f>IF(K53="本人",IF(L53="","",(IF(ISERROR(VLOOKUP(L53,'健診名簿（原本）'!$AK$2:$AK$84,1,FALSE)),"",(IF(E53="","",IF(E53="男","",IF(G53&lt;39,"",IF(G53&gt;75,"",IF(ISEVEN(G53),"乳がん検診",""))))))))),"")</f>
        <v/>
      </c>
      <c r="T53" s="61" t="str">
        <f>IF(K53="本人",IF(L53="","",(IF(ISERROR(VLOOKUP(L53,'健診名簿（原本）'!$AK$2:$AK$84,1,FALSE)),"",(IF(E53="","",IF(E53="男","",IF(G53&lt;20,"",IF(G53&gt;75,"",IF(ISEVEN(G53),"子宮頸がん検診",""))))))))),"")</f>
        <v/>
      </c>
      <c r="U53" s="70"/>
      <c r="V53" s="72"/>
      <c r="W53" s="61"/>
      <c r="X53" s="61"/>
      <c r="Y53" s="58"/>
      <c r="Z53" s="3"/>
      <c r="AA53" s="3">
        <f t="shared" si="3"/>
        <v>0</v>
      </c>
      <c r="AB53" s="3" t="str">
        <f t="shared" si="4"/>
        <v/>
      </c>
      <c r="AC53" s="3" t="str">
        <f t="shared" si="5"/>
        <v/>
      </c>
      <c r="AD53" s="3" t="str">
        <f t="shared" si="6"/>
        <v/>
      </c>
      <c r="AE53" s="3" t="str">
        <f t="shared" si="7"/>
        <v/>
      </c>
      <c r="AF53" s="3" t="str">
        <f t="shared" si="8"/>
        <v/>
      </c>
      <c r="AG53" s="3" t="str">
        <f t="shared" si="9"/>
        <v/>
      </c>
      <c r="AH53" s="3" t="str">
        <f t="shared" si="10"/>
        <v/>
      </c>
      <c r="AJ53" s="4" t="s">
        <v>30</v>
      </c>
      <c r="AK53" s="4">
        <v>1040013</v>
      </c>
    </row>
    <row r="54" spans="1:37" ht="32.1" customHeight="1" x14ac:dyDescent="0.15">
      <c r="A54" s="59">
        <v>45</v>
      </c>
      <c r="B54" s="191"/>
      <c r="C54" s="192"/>
      <c r="D54" s="46" t="str">
        <f t="shared" si="1"/>
        <v/>
      </c>
      <c r="E54" s="47"/>
      <c r="F54" s="60"/>
      <c r="G54" s="193" t="str">
        <f t="shared" si="0"/>
        <v/>
      </c>
      <c r="H54" s="194"/>
      <c r="I54" s="48"/>
      <c r="J54" s="61"/>
      <c r="K54" s="50"/>
      <c r="L54" s="93">
        <f t="shared" si="2"/>
        <v>0</v>
      </c>
      <c r="M54" s="63"/>
      <c r="N54" s="62"/>
      <c r="O54" s="69"/>
      <c r="P54" s="65"/>
      <c r="Q54" s="48" t="str">
        <f>IF(L54="","",(IF(K54="家族","定期Ａ",(IF(K54="本人",(IF(ISERROR(VLOOKUP(L54,'健診名簿（原本）'!$AK$2:$AK$84,1,FALSE)),"定期Ａ",(IF(G54="","",IF(G54&lt;35,"定期Ａ",IF(G54&gt;75,"定期Ａ","一般健診")))))),"")))))</f>
        <v/>
      </c>
      <c r="R54" s="61" t="str">
        <f>IF(K54="本人",IF(L54="","",(IF(ISERROR(VLOOKUP(L54,'健診名簿（原本）'!$AK$2:$AK$84,1,FALSE)),"",(IF(G54="","",IF(AA54=1,"付加健診","")))))),"")</f>
        <v/>
      </c>
      <c r="S54" s="61" t="str">
        <f>IF(K54="本人",IF(L54="","",(IF(ISERROR(VLOOKUP(L54,'健診名簿（原本）'!$AK$2:$AK$84,1,FALSE)),"",(IF(E54="","",IF(E54="男","",IF(G54&lt;39,"",IF(G54&gt;75,"",IF(ISEVEN(G54),"乳がん検診",""))))))))),"")</f>
        <v/>
      </c>
      <c r="T54" s="61" t="str">
        <f>IF(K54="本人",IF(L54="","",(IF(ISERROR(VLOOKUP(L54,'健診名簿（原本）'!$AK$2:$AK$84,1,FALSE)),"",(IF(E54="","",IF(E54="男","",IF(G54&lt;20,"",IF(G54&gt;75,"",IF(ISEVEN(G54),"子宮頸がん検診",""))))))))),"")</f>
        <v/>
      </c>
      <c r="U54" s="70"/>
      <c r="V54" s="72"/>
      <c r="W54" s="61"/>
      <c r="X54" s="61"/>
      <c r="Y54" s="58"/>
      <c r="Z54" s="3"/>
      <c r="AA54" s="3">
        <f t="shared" si="3"/>
        <v>0</v>
      </c>
      <c r="AB54" s="3" t="str">
        <f t="shared" si="4"/>
        <v/>
      </c>
      <c r="AC54" s="3" t="str">
        <f t="shared" si="5"/>
        <v/>
      </c>
      <c r="AD54" s="3" t="str">
        <f t="shared" si="6"/>
        <v/>
      </c>
      <c r="AE54" s="3" t="str">
        <f t="shared" si="7"/>
        <v/>
      </c>
      <c r="AF54" s="3" t="str">
        <f t="shared" si="8"/>
        <v/>
      </c>
      <c r="AG54" s="3" t="str">
        <f t="shared" si="9"/>
        <v/>
      </c>
      <c r="AH54" s="3" t="str">
        <f t="shared" si="10"/>
        <v/>
      </c>
      <c r="AJ54" s="4" t="s">
        <v>40</v>
      </c>
      <c r="AK54" s="4">
        <v>1050012</v>
      </c>
    </row>
    <row r="55" spans="1:37" ht="32.1" customHeight="1" x14ac:dyDescent="0.15">
      <c r="A55" s="59">
        <v>46</v>
      </c>
      <c r="B55" s="191"/>
      <c r="C55" s="192"/>
      <c r="D55" s="46" t="str">
        <f t="shared" si="1"/>
        <v/>
      </c>
      <c r="E55" s="47"/>
      <c r="F55" s="60"/>
      <c r="G55" s="193" t="str">
        <f t="shared" si="0"/>
        <v/>
      </c>
      <c r="H55" s="194"/>
      <c r="I55" s="48"/>
      <c r="J55" s="61"/>
      <c r="K55" s="50"/>
      <c r="L55" s="93">
        <f t="shared" si="2"/>
        <v>0</v>
      </c>
      <c r="M55" s="63"/>
      <c r="N55" s="62"/>
      <c r="O55" s="69"/>
      <c r="P55" s="65"/>
      <c r="Q55" s="48" t="str">
        <f>IF(L55="","",(IF(K55="家族","定期Ａ",(IF(K55="本人",(IF(ISERROR(VLOOKUP(L55,'健診名簿（原本）'!$AK$2:$AK$84,1,FALSE)),"定期Ａ",(IF(G55="","",IF(G55&lt;35,"定期Ａ",IF(G55&gt;75,"定期Ａ","一般健診")))))),"")))))</f>
        <v/>
      </c>
      <c r="R55" s="61" t="str">
        <f>IF(K55="本人",IF(L55="","",(IF(ISERROR(VLOOKUP(L55,'健診名簿（原本）'!$AK$2:$AK$84,1,FALSE)),"",(IF(G55="","",IF(AA55=1,"付加健診","")))))),"")</f>
        <v/>
      </c>
      <c r="S55" s="61" t="str">
        <f>IF(K55="本人",IF(L55="","",(IF(ISERROR(VLOOKUP(L55,'健診名簿（原本）'!$AK$2:$AK$84,1,FALSE)),"",(IF(E55="","",IF(E55="男","",IF(G55&lt;39,"",IF(G55&gt;75,"",IF(ISEVEN(G55),"乳がん検診",""))))))))),"")</f>
        <v/>
      </c>
      <c r="T55" s="61" t="str">
        <f>IF(K55="本人",IF(L55="","",(IF(ISERROR(VLOOKUP(L55,'健診名簿（原本）'!$AK$2:$AK$84,1,FALSE)),"",(IF(E55="","",IF(E55="男","",IF(G55&lt;20,"",IF(G55&gt;75,"",IF(ISEVEN(G55),"子宮頸がん検診",""))))))))),"")</f>
        <v/>
      </c>
      <c r="U55" s="70"/>
      <c r="V55" s="74"/>
      <c r="W55" s="73"/>
      <c r="X55" s="73"/>
      <c r="Y55" s="58"/>
      <c r="Z55" s="3"/>
      <c r="AA55" s="3">
        <f t="shared" si="3"/>
        <v>0</v>
      </c>
      <c r="AB55" s="3" t="str">
        <f t="shared" si="4"/>
        <v/>
      </c>
      <c r="AC55" s="3" t="str">
        <f t="shared" si="5"/>
        <v/>
      </c>
      <c r="AD55" s="3" t="str">
        <f t="shared" si="6"/>
        <v/>
      </c>
      <c r="AE55" s="3" t="str">
        <f t="shared" si="7"/>
        <v/>
      </c>
      <c r="AF55" s="3" t="str">
        <f t="shared" si="8"/>
        <v/>
      </c>
      <c r="AG55" s="3" t="str">
        <f t="shared" si="9"/>
        <v/>
      </c>
      <c r="AH55" s="3" t="str">
        <f t="shared" si="10"/>
        <v/>
      </c>
      <c r="AJ55" s="4" t="s">
        <v>54</v>
      </c>
      <c r="AK55" s="4">
        <v>1060011</v>
      </c>
    </row>
    <row r="56" spans="1:37" ht="32.1" customHeight="1" x14ac:dyDescent="0.15">
      <c r="A56" s="59">
        <v>47</v>
      </c>
      <c r="B56" s="191"/>
      <c r="C56" s="192"/>
      <c r="D56" s="46" t="str">
        <f t="shared" si="1"/>
        <v/>
      </c>
      <c r="E56" s="47"/>
      <c r="F56" s="60"/>
      <c r="G56" s="193" t="str">
        <f t="shared" si="0"/>
        <v/>
      </c>
      <c r="H56" s="194"/>
      <c r="I56" s="48"/>
      <c r="J56" s="61"/>
      <c r="K56" s="50"/>
      <c r="L56" s="93">
        <f t="shared" si="2"/>
        <v>0</v>
      </c>
      <c r="M56" s="63"/>
      <c r="N56" s="62"/>
      <c r="O56" s="69"/>
      <c r="P56" s="65"/>
      <c r="Q56" s="48" t="str">
        <f>IF(L56="","",(IF(K56="家族","定期Ａ",(IF(K56="本人",(IF(ISERROR(VLOOKUP(L56,'健診名簿（原本）'!$AK$2:$AK$84,1,FALSE)),"定期Ａ",(IF(G56="","",IF(G56&lt;35,"定期Ａ",IF(G56&gt;75,"定期Ａ","一般健診")))))),"")))))</f>
        <v/>
      </c>
      <c r="R56" s="61" t="str">
        <f>IF(K56="本人",IF(L56="","",(IF(ISERROR(VLOOKUP(L56,'健診名簿（原本）'!$AK$2:$AK$84,1,FALSE)),"",(IF(G56="","",IF(AA56=1,"付加健診","")))))),"")</f>
        <v/>
      </c>
      <c r="S56" s="61" t="str">
        <f>IF(K56="本人",IF(L56="","",(IF(ISERROR(VLOOKUP(L56,'健診名簿（原本）'!$AK$2:$AK$84,1,FALSE)),"",(IF(E56="","",IF(E56="男","",IF(G56&lt;39,"",IF(G56&gt;75,"",IF(ISEVEN(G56),"乳がん検診",""))))))))),"")</f>
        <v/>
      </c>
      <c r="T56" s="61" t="str">
        <f>IF(K56="本人",IF(L56="","",(IF(ISERROR(VLOOKUP(L56,'健診名簿（原本）'!$AK$2:$AK$84,1,FALSE)),"",(IF(E56="","",IF(E56="男","",IF(G56&lt;20,"",IF(G56&gt;75,"",IF(ISEVEN(G56),"子宮頸がん検診",""))))))))),"")</f>
        <v/>
      </c>
      <c r="U56" s="70"/>
      <c r="V56" s="72"/>
      <c r="W56" s="61"/>
      <c r="X56" s="61"/>
      <c r="Y56" s="58"/>
      <c r="Z56" s="3"/>
      <c r="AA56" s="3">
        <f t="shared" si="3"/>
        <v>0</v>
      </c>
      <c r="AB56" s="3" t="str">
        <f t="shared" si="4"/>
        <v/>
      </c>
      <c r="AC56" s="3" t="str">
        <f t="shared" si="5"/>
        <v/>
      </c>
      <c r="AD56" s="3" t="str">
        <f t="shared" si="6"/>
        <v/>
      </c>
      <c r="AE56" s="3" t="str">
        <f t="shared" si="7"/>
        <v/>
      </c>
      <c r="AF56" s="3" t="str">
        <f t="shared" si="8"/>
        <v/>
      </c>
      <c r="AG56" s="3" t="str">
        <f t="shared" si="9"/>
        <v/>
      </c>
      <c r="AH56" s="3" t="str">
        <f t="shared" si="10"/>
        <v/>
      </c>
      <c r="AJ56" s="4" t="s">
        <v>67</v>
      </c>
      <c r="AK56" s="4">
        <v>1070010</v>
      </c>
    </row>
    <row r="57" spans="1:37" ht="32.1" customHeight="1" x14ac:dyDescent="0.15">
      <c r="A57" s="59">
        <v>48</v>
      </c>
      <c r="B57" s="191"/>
      <c r="C57" s="192"/>
      <c r="D57" s="46" t="str">
        <f t="shared" si="1"/>
        <v/>
      </c>
      <c r="E57" s="47"/>
      <c r="F57" s="60"/>
      <c r="G57" s="193" t="str">
        <f t="shared" si="0"/>
        <v/>
      </c>
      <c r="H57" s="194"/>
      <c r="I57" s="48"/>
      <c r="J57" s="61"/>
      <c r="K57" s="50"/>
      <c r="L57" s="93">
        <f t="shared" si="2"/>
        <v>0</v>
      </c>
      <c r="M57" s="63"/>
      <c r="N57" s="62"/>
      <c r="O57" s="69"/>
      <c r="P57" s="65"/>
      <c r="Q57" s="48" t="str">
        <f>IF(L57="","",(IF(K57="家族","定期Ａ",(IF(K57="本人",(IF(ISERROR(VLOOKUP(L57,'健診名簿（原本）'!$AK$2:$AK$84,1,FALSE)),"定期Ａ",(IF(G57="","",IF(G57&lt;35,"定期Ａ",IF(G57&gt;75,"定期Ａ","一般健診")))))),"")))))</f>
        <v/>
      </c>
      <c r="R57" s="61" t="str">
        <f>IF(K57="本人",IF(L57="","",(IF(ISERROR(VLOOKUP(L57,'健診名簿（原本）'!$AK$2:$AK$84,1,FALSE)),"",(IF(G57="","",IF(AA57=1,"付加健診","")))))),"")</f>
        <v/>
      </c>
      <c r="S57" s="61" t="str">
        <f>IF(K57="本人",IF(L57="","",(IF(ISERROR(VLOOKUP(L57,'健診名簿（原本）'!$AK$2:$AK$84,1,FALSE)),"",(IF(E57="","",IF(E57="男","",IF(G57&lt;39,"",IF(G57&gt;75,"",IF(ISEVEN(G57),"乳がん検診",""))))))))),"")</f>
        <v/>
      </c>
      <c r="T57" s="61" t="str">
        <f>IF(K57="本人",IF(L57="","",(IF(ISERROR(VLOOKUP(L57,'健診名簿（原本）'!$AK$2:$AK$84,1,FALSE)),"",(IF(E57="","",IF(E57="男","",IF(G57&lt;20,"",IF(G57&gt;75,"",IF(ISEVEN(G57),"子宮頸がん検診",""))))))))),"")</f>
        <v/>
      </c>
      <c r="U57" s="70"/>
      <c r="V57" s="72"/>
      <c r="W57" s="61"/>
      <c r="X57" s="61"/>
      <c r="Y57" s="58"/>
      <c r="Z57" s="3"/>
      <c r="AA57" s="3">
        <f t="shared" si="3"/>
        <v>0</v>
      </c>
      <c r="AB57" s="3" t="str">
        <f t="shared" si="4"/>
        <v/>
      </c>
      <c r="AC57" s="3" t="str">
        <f t="shared" si="5"/>
        <v/>
      </c>
      <c r="AD57" s="3" t="str">
        <f t="shared" si="6"/>
        <v/>
      </c>
      <c r="AE57" s="3" t="str">
        <f t="shared" si="7"/>
        <v/>
      </c>
      <c r="AF57" s="3" t="str">
        <f t="shared" si="8"/>
        <v/>
      </c>
      <c r="AG57" s="3" t="str">
        <f t="shared" si="9"/>
        <v/>
      </c>
      <c r="AH57" s="3" t="str">
        <f t="shared" si="10"/>
        <v/>
      </c>
      <c r="AJ57" s="4" t="s">
        <v>70</v>
      </c>
      <c r="AK57" s="4">
        <v>1080019</v>
      </c>
    </row>
    <row r="58" spans="1:37" ht="32.1" customHeight="1" x14ac:dyDescent="0.15">
      <c r="A58" s="59">
        <v>49</v>
      </c>
      <c r="B58" s="191"/>
      <c r="C58" s="192"/>
      <c r="D58" s="46" t="str">
        <f t="shared" si="1"/>
        <v/>
      </c>
      <c r="E58" s="47"/>
      <c r="F58" s="60"/>
      <c r="G58" s="193" t="str">
        <f t="shared" si="0"/>
        <v/>
      </c>
      <c r="H58" s="194"/>
      <c r="I58" s="48"/>
      <c r="J58" s="61"/>
      <c r="K58" s="50"/>
      <c r="L58" s="93">
        <f t="shared" si="2"/>
        <v>0</v>
      </c>
      <c r="M58" s="63"/>
      <c r="N58" s="62"/>
      <c r="O58" s="69"/>
      <c r="P58" s="65"/>
      <c r="Q58" s="48" t="str">
        <f>IF(L58="","",(IF(K58="家族","定期Ａ",(IF(K58="本人",(IF(ISERROR(VLOOKUP(L58,'健診名簿（原本）'!$AK$2:$AK$84,1,FALSE)),"定期Ａ",(IF(G58="","",IF(G58&lt;35,"定期Ａ",IF(G58&gt;75,"定期Ａ","一般健診")))))),"")))))</f>
        <v/>
      </c>
      <c r="R58" s="61" t="str">
        <f>IF(K58="本人",IF(L58="","",(IF(ISERROR(VLOOKUP(L58,'健診名簿（原本）'!$AK$2:$AK$84,1,FALSE)),"",(IF(G58="","",IF(AA58=1,"付加健診","")))))),"")</f>
        <v/>
      </c>
      <c r="S58" s="61" t="str">
        <f>IF(K58="本人",IF(L58="","",(IF(ISERROR(VLOOKUP(L58,'健診名簿（原本）'!$AK$2:$AK$84,1,FALSE)),"",(IF(E58="","",IF(E58="男","",IF(G58&lt;39,"",IF(G58&gt;75,"",IF(ISEVEN(G58),"乳がん検診",""))))))))),"")</f>
        <v/>
      </c>
      <c r="T58" s="61" t="str">
        <f>IF(K58="本人",IF(L58="","",(IF(ISERROR(VLOOKUP(L58,'健診名簿（原本）'!$AK$2:$AK$84,1,FALSE)),"",(IF(E58="","",IF(E58="男","",IF(G58&lt;20,"",IF(G58&gt;75,"",IF(ISEVEN(G58),"子宮頸がん検診",""))))))))),"")</f>
        <v/>
      </c>
      <c r="U58" s="70"/>
      <c r="V58" s="72"/>
      <c r="W58" s="61"/>
      <c r="X58" s="61"/>
      <c r="Y58" s="58"/>
      <c r="Z58" s="3"/>
      <c r="AA58" s="3">
        <f t="shared" si="3"/>
        <v>0</v>
      </c>
      <c r="AB58" s="3" t="str">
        <f t="shared" si="4"/>
        <v/>
      </c>
      <c r="AC58" s="3" t="str">
        <f t="shared" si="5"/>
        <v/>
      </c>
      <c r="AD58" s="3" t="str">
        <f t="shared" si="6"/>
        <v/>
      </c>
      <c r="AE58" s="3" t="str">
        <f t="shared" si="7"/>
        <v/>
      </c>
      <c r="AF58" s="3" t="str">
        <f t="shared" si="8"/>
        <v/>
      </c>
      <c r="AG58" s="3" t="str">
        <f t="shared" si="9"/>
        <v/>
      </c>
      <c r="AH58" s="3" t="str">
        <f t="shared" si="10"/>
        <v/>
      </c>
      <c r="AJ58" s="4" t="s">
        <v>73</v>
      </c>
      <c r="AK58" s="4">
        <v>1090018</v>
      </c>
    </row>
    <row r="59" spans="1:37" ht="32.1" customHeight="1" x14ac:dyDescent="0.15">
      <c r="A59" s="59">
        <v>50</v>
      </c>
      <c r="B59" s="191"/>
      <c r="C59" s="192"/>
      <c r="D59" s="46" t="str">
        <f t="shared" si="1"/>
        <v/>
      </c>
      <c r="E59" s="47"/>
      <c r="F59" s="60"/>
      <c r="G59" s="193" t="str">
        <f t="shared" si="0"/>
        <v/>
      </c>
      <c r="H59" s="194"/>
      <c r="I59" s="48"/>
      <c r="J59" s="61"/>
      <c r="K59" s="50"/>
      <c r="L59" s="93">
        <f t="shared" si="2"/>
        <v>0</v>
      </c>
      <c r="M59" s="63"/>
      <c r="N59" s="62"/>
      <c r="O59" s="69"/>
      <c r="P59" s="65"/>
      <c r="Q59" s="48" t="str">
        <f>IF(L59="","",(IF(K59="家族","定期Ａ",(IF(K59="本人",(IF(ISERROR(VLOOKUP(L59,'健診名簿（原本）'!$AK$2:$AK$84,1,FALSE)),"定期Ａ",(IF(G59="","",IF(G59&lt;35,"定期Ａ",IF(G59&gt;75,"定期Ａ","一般健診")))))),"")))))</f>
        <v/>
      </c>
      <c r="R59" s="61" t="str">
        <f>IF(K59="本人",IF(L59="","",(IF(ISERROR(VLOOKUP(L59,'健診名簿（原本）'!$AK$2:$AK$84,1,FALSE)),"",(IF(G59="","",IF(AA59=1,"付加健診","")))))),"")</f>
        <v/>
      </c>
      <c r="S59" s="61" t="str">
        <f>IF(K59="本人",IF(L59="","",(IF(ISERROR(VLOOKUP(L59,'健診名簿（原本）'!$AK$2:$AK$84,1,FALSE)),"",(IF(E59="","",IF(E59="男","",IF(G59&lt;39,"",IF(G59&gt;75,"",IF(ISEVEN(G59),"乳がん検診",""))))))))),"")</f>
        <v/>
      </c>
      <c r="T59" s="61" t="str">
        <f>IF(K59="本人",IF(L59="","",(IF(ISERROR(VLOOKUP(L59,'健診名簿（原本）'!$AK$2:$AK$84,1,FALSE)),"",(IF(E59="","",IF(E59="男","",IF(G59&lt;20,"",IF(G59&gt;75,"",IF(ISEVEN(G59),"子宮頸がん検診",""))))))))),"")</f>
        <v/>
      </c>
      <c r="U59" s="70"/>
      <c r="V59" s="72"/>
      <c r="W59" s="61"/>
      <c r="X59" s="61"/>
      <c r="Y59" s="58"/>
      <c r="Z59" s="3"/>
      <c r="AA59" s="3">
        <f t="shared" si="3"/>
        <v>0</v>
      </c>
      <c r="AB59" s="3" t="str">
        <f t="shared" si="4"/>
        <v/>
      </c>
      <c r="AC59" s="3" t="str">
        <f t="shared" si="5"/>
        <v/>
      </c>
      <c r="AD59" s="3" t="str">
        <f t="shared" si="6"/>
        <v/>
      </c>
      <c r="AE59" s="3" t="str">
        <f t="shared" si="7"/>
        <v/>
      </c>
      <c r="AF59" s="3" t="str">
        <f t="shared" si="8"/>
        <v/>
      </c>
      <c r="AG59" s="3" t="str">
        <f t="shared" si="9"/>
        <v/>
      </c>
      <c r="AH59" s="3" t="str">
        <f t="shared" si="10"/>
        <v/>
      </c>
      <c r="AJ59" s="4" t="s">
        <v>75</v>
      </c>
      <c r="AK59" s="4">
        <v>1100015</v>
      </c>
    </row>
    <row r="60" spans="1:37" ht="32.1" customHeight="1" x14ac:dyDescent="0.15">
      <c r="A60" s="59">
        <v>51</v>
      </c>
      <c r="B60" s="191"/>
      <c r="C60" s="192"/>
      <c r="D60" s="46" t="str">
        <f t="shared" si="1"/>
        <v/>
      </c>
      <c r="E60" s="47"/>
      <c r="F60" s="60"/>
      <c r="G60" s="193" t="str">
        <f t="shared" si="0"/>
        <v/>
      </c>
      <c r="H60" s="194"/>
      <c r="I60" s="48"/>
      <c r="J60" s="61"/>
      <c r="K60" s="50"/>
      <c r="L60" s="93">
        <f t="shared" si="2"/>
        <v>0</v>
      </c>
      <c r="M60" s="63"/>
      <c r="N60" s="62"/>
      <c r="O60" s="69"/>
      <c r="P60" s="65"/>
      <c r="Q60" s="48" t="str">
        <f>IF(L60="","",(IF(K60="家族","定期Ａ",(IF(K60="本人",(IF(ISERROR(VLOOKUP(L60,'健診名簿（原本）'!$AK$2:$AK$84,1,FALSE)),"定期Ａ",(IF(G60="","",IF(G60&lt;35,"定期Ａ",IF(G60&gt;75,"定期Ａ","一般健診")))))),"")))))</f>
        <v/>
      </c>
      <c r="R60" s="61" t="str">
        <f>IF(K60="本人",IF(L60="","",(IF(ISERROR(VLOOKUP(L60,'健診名簿（原本）'!$AK$2:$AK$84,1,FALSE)),"",(IF(G60="","",IF(AA60=1,"付加健診","")))))),"")</f>
        <v/>
      </c>
      <c r="S60" s="61" t="str">
        <f>IF(K60="本人",IF(L60="","",(IF(ISERROR(VLOOKUP(L60,'健診名簿（原本）'!$AK$2:$AK$84,1,FALSE)),"",(IF(E60="","",IF(E60="男","",IF(G60&lt;39,"",IF(G60&gt;75,"",IF(ISEVEN(G60),"乳がん検診",""))))))))),"")</f>
        <v/>
      </c>
      <c r="T60" s="61" t="str">
        <f>IF(K60="本人",IF(L60="","",(IF(ISERROR(VLOOKUP(L60,'健診名簿（原本）'!$AK$2:$AK$84,1,FALSE)),"",(IF(E60="","",IF(E60="男","",IF(G60&lt;20,"",IF(G60&gt;75,"",IF(ISEVEN(G60),"子宮頸がん検診",""))))))))),"")</f>
        <v/>
      </c>
      <c r="U60" s="70"/>
      <c r="V60" s="74"/>
      <c r="W60" s="73"/>
      <c r="X60" s="73"/>
      <c r="Y60" s="58"/>
      <c r="Z60" s="3"/>
      <c r="AA60" s="3">
        <f t="shared" si="3"/>
        <v>0</v>
      </c>
      <c r="AB60" s="3" t="str">
        <f t="shared" si="4"/>
        <v/>
      </c>
      <c r="AC60" s="3" t="str">
        <f t="shared" si="5"/>
        <v/>
      </c>
      <c r="AD60" s="3" t="str">
        <f t="shared" si="6"/>
        <v/>
      </c>
      <c r="AE60" s="3" t="str">
        <f t="shared" si="7"/>
        <v/>
      </c>
      <c r="AF60" s="3" t="str">
        <f t="shared" si="8"/>
        <v/>
      </c>
      <c r="AG60" s="3" t="str">
        <f t="shared" si="9"/>
        <v/>
      </c>
      <c r="AH60" s="3" t="str">
        <f t="shared" si="10"/>
        <v/>
      </c>
      <c r="AJ60" s="4" t="s">
        <v>77</v>
      </c>
      <c r="AK60" s="4">
        <v>1110014</v>
      </c>
    </row>
    <row r="61" spans="1:37" ht="32.1" customHeight="1" x14ac:dyDescent="0.15">
      <c r="A61" s="59">
        <v>52</v>
      </c>
      <c r="B61" s="191"/>
      <c r="C61" s="192"/>
      <c r="D61" s="46" t="str">
        <f t="shared" si="1"/>
        <v/>
      </c>
      <c r="E61" s="47"/>
      <c r="F61" s="60"/>
      <c r="G61" s="193" t="str">
        <f t="shared" si="0"/>
        <v/>
      </c>
      <c r="H61" s="194"/>
      <c r="I61" s="48"/>
      <c r="J61" s="61"/>
      <c r="K61" s="50"/>
      <c r="L61" s="93">
        <f t="shared" si="2"/>
        <v>0</v>
      </c>
      <c r="M61" s="63"/>
      <c r="N61" s="62"/>
      <c r="O61" s="69"/>
      <c r="P61" s="65"/>
      <c r="Q61" s="48" t="str">
        <f>IF(L61="","",(IF(K61="家族","定期Ａ",(IF(K61="本人",(IF(ISERROR(VLOOKUP(L61,'健診名簿（原本）'!$AK$2:$AK$84,1,FALSE)),"定期Ａ",(IF(G61="","",IF(G61&lt;35,"定期Ａ",IF(G61&gt;75,"定期Ａ","一般健診")))))),"")))))</f>
        <v/>
      </c>
      <c r="R61" s="61" t="str">
        <f>IF(K61="本人",IF(L61="","",(IF(ISERROR(VLOOKUP(L61,'健診名簿（原本）'!$AK$2:$AK$84,1,FALSE)),"",(IF(G61="","",IF(AA61=1,"付加健診","")))))),"")</f>
        <v/>
      </c>
      <c r="S61" s="61" t="str">
        <f>IF(K61="本人",IF(L61="","",(IF(ISERROR(VLOOKUP(L61,'健診名簿（原本）'!$AK$2:$AK$84,1,FALSE)),"",(IF(E61="","",IF(E61="男","",IF(G61&lt;39,"",IF(G61&gt;75,"",IF(ISEVEN(G61),"乳がん検診",""))))))))),"")</f>
        <v/>
      </c>
      <c r="T61" s="61" t="str">
        <f>IF(K61="本人",IF(L61="","",(IF(ISERROR(VLOOKUP(L61,'健診名簿（原本）'!$AK$2:$AK$84,1,FALSE)),"",(IF(E61="","",IF(E61="男","",IF(G61&lt;20,"",IF(G61&gt;75,"",IF(ISEVEN(G61),"子宮頸がん検診",""))))))))),"")</f>
        <v/>
      </c>
      <c r="U61" s="70"/>
      <c r="V61" s="72"/>
      <c r="W61" s="61"/>
      <c r="X61" s="61"/>
      <c r="Y61" s="58"/>
      <c r="Z61" s="3"/>
      <c r="AA61" s="3">
        <f t="shared" si="3"/>
        <v>0</v>
      </c>
      <c r="AB61" s="3" t="str">
        <f t="shared" si="4"/>
        <v/>
      </c>
      <c r="AC61" s="3" t="str">
        <f t="shared" si="5"/>
        <v/>
      </c>
      <c r="AD61" s="3" t="str">
        <f t="shared" si="6"/>
        <v/>
      </c>
      <c r="AE61" s="3" t="str">
        <f t="shared" si="7"/>
        <v/>
      </c>
      <c r="AF61" s="3" t="str">
        <f t="shared" si="8"/>
        <v/>
      </c>
      <c r="AG61" s="3" t="str">
        <f t="shared" si="9"/>
        <v/>
      </c>
      <c r="AH61" s="3" t="str">
        <f t="shared" si="10"/>
        <v/>
      </c>
      <c r="AJ61" s="4" t="s">
        <v>79</v>
      </c>
      <c r="AK61" s="4">
        <v>1120013</v>
      </c>
    </row>
    <row r="62" spans="1:37" ht="32.1" customHeight="1" x14ac:dyDescent="0.15">
      <c r="A62" s="59">
        <v>53</v>
      </c>
      <c r="B62" s="191"/>
      <c r="C62" s="192"/>
      <c r="D62" s="46" t="str">
        <f t="shared" si="1"/>
        <v/>
      </c>
      <c r="E62" s="47"/>
      <c r="F62" s="60"/>
      <c r="G62" s="193" t="str">
        <f t="shared" si="0"/>
        <v/>
      </c>
      <c r="H62" s="194"/>
      <c r="I62" s="48"/>
      <c r="J62" s="61"/>
      <c r="K62" s="50"/>
      <c r="L62" s="93">
        <f t="shared" si="2"/>
        <v>0</v>
      </c>
      <c r="M62" s="63"/>
      <c r="N62" s="62"/>
      <c r="O62" s="69"/>
      <c r="P62" s="65"/>
      <c r="Q62" s="48" t="str">
        <f>IF(L62="","",(IF(K62="家族","定期Ａ",(IF(K62="本人",(IF(ISERROR(VLOOKUP(L62,'健診名簿（原本）'!$AK$2:$AK$84,1,FALSE)),"定期Ａ",(IF(G62="","",IF(G62&lt;35,"定期Ａ",IF(G62&gt;75,"定期Ａ","一般健診")))))),"")))))</f>
        <v/>
      </c>
      <c r="R62" s="61" t="str">
        <f>IF(K62="本人",IF(L62="","",(IF(ISERROR(VLOOKUP(L62,'健診名簿（原本）'!$AK$2:$AK$84,1,FALSE)),"",(IF(G62="","",IF(AA62=1,"付加健診","")))))),"")</f>
        <v/>
      </c>
      <c r="S62" s="61" t="str">
        <f>IF(K62="本人",IF(L62="","",(IF(ISERROR(VLOOKUP(L62,'健診名簿（原本）'!$AK$2:$AK$84,1,FALSE)),"",(IF(E62="","",IF(E62="男","",IF(G62&lt;39,"",IF(G62&gt;75,"",IF(ISEVEN(G62),"乳がん検診",""))))))))),"")</f>
        <v/>
      </c>
      <c r="T62" s="61" t="str">
        <f>IF(K62="本人",IF(L62="","",(IF(ISERROR(VLOOKUP(L62,'健診名簿（原本）'!$AK$2:$AK$84,1,FALSE)),"",(IF(E62="","",IF(E62="男","",IF(G62&lt;20,"",IF(G62&gt;75,"",IF(ISEVEN(G62),"子宮頸がん検診",""))))))))),"")</f>
        <v/>
      </c>
      <c r="U62" s="70"/>
      <c r="V62" s="72"/>
      <c r="W62" s="61"/>
      <c r="X62" s="61"/>
      <c r="Y62" s="58"/>
      <c r="Z62" s="3"/>
      <c r="AA62" s="3">
        <f t="shared" si="3"/>
        <v>0</v>
      </c>
      <c r="AB62" s="3" t="str">
        <f t="shared" si="4"/>
        <v/>
      </c>
      <c r="AC62" s="3" t="str">
        <f t="shared" si="5"/>
        <v/>
      </c>
      <c r="AD62" s="3" t="str">
        <f t="shared" si="6"/>
        <v/>
      </c>
      <c r="AE62" s="3" t="str">
        <f t="shared" si="7"/>
        <v/>
      </c>
      <c r="AF62" s="3" t="str">
        <f t="shared" si="8"/>
        <v/>
      </c>
      <c r="AG62" s="3" t="str">
        <f t="shared" si="9"/>
        <v/>
      </c>
      <c r="AH62" s="3" t="str">
        <f t="shared" si="10"/>
        <v/>
      </c>
      <c r="AJ62" s="4" t="s">
        <v>81</v>
      </c>
      <c r="AK62" s="4">
        <v>1130012</v>
      </c>
    </row>
    <row r="63" spans="1:37" ht="32.1" customHeight="1" x14ac:dyDescent="0.15">
      <c r="A63" s="59">
        <v>54</v>
      </c>
      <c r="B63" s="191"/>
      <c r="C63" s="192"/>
      <c r="D63" s="46" t="str">
        <f t="shared" si="1"/>
        <v/>
      </c>
      <c r="E63" s="47"/>
      <c r="F63" s="60"/>
      <c r="G63" s="193" t="str">
        <f t="shared" si="0"/>
        <v/>
      </c>
      <c r="H63" s="194"/>
      <c r="I63" s="48"/>
      <c r="J63" s="61"/>
      <c r="K63" s="50"/>
      <c r="L63" s="93">
        <f t="shared" si="2"/>
        <v>0</v>
      </c>
      <c r="M63" s="63"/>
      <c r="N63" s="62"/>
      <c r="O63" s="69"/>
      <c r="P63" s="65"/>
      <c r="Q63" s="48" t="str">
        <f>IF(L63="","",(IF(K63="家族","定期Ａ",(IF(K63="本人",(IF(ISERROR(VLOOKUP(L63,'健診名簿（原本）'!$AK$2:$AK$84,1,FALSE)),"定期Ａ",(IF(G63="","",IF(G63&lt;35,"定期Ａ",IF(G63&gt;75,"定期Ａ","一般健診")))))),"")))))</f>
        <v/>
      </c>
      <c r="R63" s="61" t="str">
        <f>IF(K63="本人",IF(L63="","",(IF(ISERROR(VLOOKUP(L63,'健診名簿（原本）'!$AK$2:$AK$84,1,FALSE)),"",(IF(G63="","",IF(AA63=1,"付加健診","")))))),"")</f>
        <v/>
      </c>
      <c r="S63" s="61" t="str">
        <f>IF(K63="本人",IF(L63="","",(IF(ISERROR(VLOOKUP(L63,'健診名簿（原本）'!$AK$2:$AK$84,1,FALSE)),"",(IF(E63="","",IF(E63="男","",IF(G63&lt;39,"",IF(G63&gt;75,"",IF(ISEVEN(G63),"乳がん検診",""))))))))),"")</f>
        <v/>
      </c>
      <c r="T63" s="61" t="str">
        <f>IF(K63="本人",IF(L63="","",(IF(ISERROR(VLOOKUP(L63,'健診名簿（原本）'!$AK$2:$AK$84,1,FALSE)),"",(IF(E63="","",IF(E63="男","",IF(G63&lt;20,"",IF(G63&gt;75,"",IF(ISEVEN(G63),"子宮頸がん検診",""))))))))),"")</f>
        <v/>
      </c>
      <c r="U63" s="70"/>
      <c r="V63" s="72"/>
      <c r="W63" s="61"/>
      <c r="X63" s="61"/>
      <c r="Y63" s="58"/>
      <c r="Z63" s="3"/>
      <c r="AA63" s="3">
        <f t="shared" si="3"/>
        <v>0</v>
      </c>
      <c r="AB63" s="3" t="str">
        <f t="shared" si="4"/>
        <v/>
      </c>
      <c r="AC63" s="3" t="str">
        <f t="shared" si="5"/>
        <v/>
      </c>
      <c r="AD63" s="3" t="str">
        <f t="shared" si="6"/>
        <v/>
      </c>
      <c r="AE63" s="3" t="str">
        <f t="shared" si="7"/>
        <v/>
      </c>
      <c r="AF63" s="3" t="str">
        <f t="shared" si="8"/>
        <v/>
      </c>
      <c r="AG63" s="3" t="str">
        <f t="shared" si="9"/>
        <v/>
      </c>
      <c r="AH63" s="3" t="str">
        <f t="shared" si="10"/>
        <v/>
      </c>
      <c r="AJ63" s="4" t="s">
        <v>83</v>
      </c>
      <c r="AK63" s="4">
        <v>1140011</v>
      </c>
    </row>
    <row r="64" spans="1:37" ht="32.1" customHeight="1" x14ac:dyDescent="0.15">
      <c r="A64" s="59">
        <v>55</v>
      </c>
      <c r="B64" s="191"/>
      <c r="C64" s="192"/>
      <c r="D64" s="46" t="str">
        <f t="shared" si="1"/>
        <v/>
      </c>
      <c r="E64" s="47"/>
      <c r="F64" s="60"/>
      <c r="G64" s="193" t="str">
        <f t="shared" si="0"/>
        <v/>
      </c>
      <c r="H64" s="194"/>
      <c r="I64" s="48"/>
      <c r="J64" s="61"/>
      <c r="K64" s="50"/>
      <c r="L64" s="93">
        <f t="shared" si="2"/>
        <v>0</v>
      </c>
      <c r="M64" s="63"/>
      <c r="N64" s="62"/>
      <c r="O64" s="69"/>
      <c r="P64" s="65"/>
      <c r="Q64" s="48" t="str">
        <f>IF(L64="","",(IF(K64="家族","定期Ａ",(IF(K64="本人",(IF(ISERROR(VLOOKUP(L64,'健診名簿（原本）'!$AK$2:$AK$84,1,FALSE)),"定期Ａ",(IF(G64="","",IF(G64&lt;35,"定期Ａ",IF(G64&gt;75,"定期Ａ","一般健診")))))),"")))))</f>
        <v/>
      </c>
      <c r="R64" s="61" t="str">
        <f>IF(K64="本人",IF(L64="","",(IF(ISERROR(VLOOKUP(L64,'健診名簿（原本）'!$AK$2:$AK$84,1,FALSE)),"",(IF(G64="","",IF(AA64=1,"付加健診","")))))),"")</f>
        <v/>
      </c>
      <c r="S64" s="61" t="str">
        <f>IF(K64="本人",IF(L64="","",(IF(ISERROR(VLOOKUP(L64,'健診名簿（原本）'!$AK$2:$AK$84,1,FALSE)),"",(IF(E64="","",IF(E64="男","",IF(G64&lt;39,"",IF(G64&gt;75,"",IF(ISEVEN(G64),"乳がん検診",""))))))))),"")</f>
        <v/>
      </c>
      <c r="T64" s="61" t="str">
        <f>IF(K64="本人",IF(L64="","",(IF(ISERROR(VLOOKUP(L64,'健診名簿（原本）'!$AK$2:$AK$84,1,FALSE)),"",(IF(E64="","",IF(E64="男","",IF(G64&lt;20,"",IF(G64&gt;75,"",IF(ISEVEN(G64),"子宮頸がん検診",""))))))))),"")</f>
        <v/>
      </c>
      <c r="U64" s="70"/>
      <c r="V64" s="72"/>
      <c r="W64" s="61"/>
      <c r="X64" s="61"/>
      <c r="Y64" s="58"/>
      <c r="Z64" s="3"/>
      <c r="AA64" s="3">
        <f t="shared" si="3"/>
        <v>0</v>
      </c>
      <c r="AB64" s="3" t="str">
        <f t="shared" si="4"/>
        <v/>
      </c>
      <c r="AC64" s="3" t="str">
        <f t="shared" si="5"/>
        <v/>
      </c>
      <c r="AD64" s="3" t="str">
        <f t="shared" si="6"/>
        <v/>
      </c>
      <c r="AE64" s="3" t="str">
        <f t="shared" si="7"/>
        <v/>
      </c>
      <c r="AF64" s="3" t="str">
        <f t="shared" si="8"/>
        <v/>
      </c>
      <c r="AG64" s="3" t="str">
        <f t="shared" si="9"/>
        <v/>
      </c>
      <c r="AH64" s="3" t="str">
        <f t="shared" si="10"/>
        <v/>
      </c>
      <c r="AJ64" s="4" t="s">
        <v>85</v>
      </c>
      <c r="AK64" s="4">
        <v>1150010</v>
      </c>
    </row>
    <row r="65" spans="1:37" ht="32.1" customHeight="1" x14ac:dyDescent="0.15">
      <c r="A65" s="59">
        <v>56</v>
      </c>
      <c r="B65" s="191"/>
      <c r="C65" s="192"/>
      <c r="D65" s="46" t="str">
        <f t="shared" si="1"/>
        <v/>
      </c>
      <c r="E65" s="47"/>
      <c r="F65" s="60"/>
      <c r="G65" s="193" t="str">
        <f t="shared" si="0"/>
        <v/>
      </c>
      <c r="H65" s="194"/>
      <c r="I65" s="48"/>
      <c r="J65" s="61"/>
      <c r="K65" s="50"/>
      <c r="L65" s="93">
        <f t="shared" si="2"/>
        <v>0</v>
      </c>
      <c r="M65" s="63"/>
      <c r="N65" s="62"/>
      <c r="O65" s="69"/>
      <c r="P65" s="65"/>
      <c r="Q65" s="48" t="str">
        <f>IF(L65="","",(IF(K65="家族","定期Ａ",(IF(K65="本人",(IF(ISERROR(VLOOKUP(L65,'健診名簿（原本）'!$AK$2:$AK$84,1,FALSE)),"定期Ａ",(IF(G65="","",IF(G65&lt;35,"定期Ａ",IF(G65&gt;75,"定期Ａ","一般健診")))))),"")))))</f>
        <v/>
      </c>
      <c r="R65" s="61" t="str">
        <f>IF(K65="本人",IF(L65="","",(IF(ISERROR(VLOOKUP(L65,'健診名簿（原本）'!$AK$2:$AK$84,1,FALSE)),"",(IF(G65="","",IF(AA65=1,"付加健診","")))))),"")</f>
        <v/>
      </c>
      <c r="S65" s="61" t="str">
        <f>IF(K65="本人",IF(L65="","",(IF(ISERROR(VLOOKUP(L65,'健診名簿（原本）'!$AK$2:$AK$84,1,FALSE)),"",(IF(E65="","",IF(E65="男","",IF(G65&lt;39,"",IF(G65&gt;75,"",IF(ISEVEN(G65),"乳がん検診",""))))))))),"")</f>
        <v/>
      </c>
      <c r="T65" s="61" t="str">
        <f>IF(K65="本人",IF(L65="","",(IF(ISERROR(VLOOKUP(L65,'健診名簿（原本）'!$AK$2:$AK$84,1,FALSE)),"",(IF(E65="","",IF(E65="男","",IF(G65&lt;20,"",IF(G65&gt;75,"",IF(ISEVEN(G65),"子宮頸がん検診",""))))))))),"")</f>
        <v/>
      </c>
      <c r="U65" s="70"/>
      <c r="V65" s="74"/>
      <c r="W65" s="73"/>
      <c r="X65" s="73"/>
      <c r="Y65" s="58"/>
      <c r="Z65" s="3"/>
      <c r="AA65" s="3">
        <f t="shared" si="3"/>
        <v>0</v>
      </c>
      <c r="AB65" s="3" t="str">
        <f t="shared" si="4"/>
        <v/>
      </c>
      <c r="AC65" s="3" t="str">
        <f t="shared" si="5"/>
        <v/>
      </c>
      <c r="AD65" s="3" t="str">
        <f t="shared" si="6"/>
        <v/>
      </c>
      <c r="AE65" s="3" t="str">
        <f t="shared" si="7"/>
        <v/>
      </c>
      <c r="AF65" s="3" t="str">
        <f t="shared" si="8"/>
        <v/>
      </c>
      <c r="AG65" s="3" t="str">
        <f t="shared" si="9"/>
        <v/>
      </c>
      <c r="AH65" s="3" t="str">
        <f t="shared" si="10"/>
        <v/>
      </c>
      <c r="AJ65" s="4" t="s">
        <v>87</v>
      </c>
      <c r="AK65" s="4">
        <v>1160019</v>
      </c>
    </row>
    <row r="66" spans="1:37" ht="32.1" customHeight="1" x14ac:dyDescent="0.15">
      <c r="A66" s="59">
        <v>57</v>
      </c>
      <c r="B66" s="191"/>
      <c r="C66" s="192"/>
      <c r="D66" s="46" t="str">
        <f t="shared" si="1"/>
        <v/>
      </c>
      <c r="E66" s="47"/>
      <c r="F66" s="60"/>
      <c r="G66" s="193" t="str">
        <f t="shared" si="0"/>
        <v/>
      </c>
      <c r="H66" s="194"/>
      <c r="I66" s="48"/>
      <c r="J66" s="61"/>
      <c r="K66" s="50"/>
      <c r="L66" s="93">
        <f t="shared" si="2"/>
        <v>0</v>
      </c>
      <c r="M66" s="63"/>
      <c r="N66" s="62"/>
      <c r="O66" s="69"/>
      <c r="P66" s="65"/>
      <c r="Q66" s="48" t="str">
        <f>IF(L66="","",(IF(K66="家族","定期Ａ",(IF(K66="本人",(IF(ISERROR(VLOOKUP(L66,'健診名簿（原本）'!$AK$2:$AK$84,1,FALSE)),"定期Ａ",(IF(G66="","",IF(G66&lt;35,"定期Ａ",IF(G66&gt;75,"定期Ａ","一般健診")))))),"")))))</f>
        <v/>
      </c>
      <c r="R66" s="61" t="str">
        <f>IF(K66="本人",IF(L66="","",(IF(ISERROR(VLOOKUP(L66,'健診名簿（原本）'!$AK$2:$AK$84,1,FALSE)),"",(IF(G66="","",IF(AA66=1,"付加健診","")))))),"")</f>
        <v/>
      </c>
      <c r="S66" s="61" t="str">
        <f>IF(K66="本人",IF(L66="","",(IF(ISERROR(VLOOKUP(L66,'健診名簿（原本）'!$AK$2:$AK$84,1,FALSE)),"",(IF(E66="","",IF(E66="男","",IF(G66&lt;39,"",IF(G66&gt;75,"",IF(ISEVEN(G66),"乳がん検診",""))))))))),"")</f>
        <v/>
      </c>
      <c r="T66" s="61" t="str">
        <f>IF(K66="本人",IF(L66="","",(IF(ISERROR(VLOOKUP(L66,'健診名簿（原本）'!$AK$2:$AK$84,1,FALSE)),"",(IF(E66="","",IF(E66="男","",IF(G66&lt;20,"",IF(G66&gt;75,"",IF(ISEVEN(G66),"子宮頸がん検診",""))))))))),"")</f>
        <v/>
      </c>
      <c r="U66" s="70"/>
      <c r="V66" s="72"/>
      <c r="W66" s="61"/>
      <c r="X66" s="61"/>
      <c r="Y66" s="58"/>
      <c r="Z66" s="3"/>
      <c r="AA66" s="3">
        <f t="shared" si="3"/>
        <v>0</v>
      </c>
      <c r="AB66" s="3" t="str">
        <f t="shared" si="4"/>
        <v/>
      </c>
      <c r="AC66" s="3" t="str">
        <f t="shared" si="5"/>
        <v/>
      </c>
      <c r="AD66" s="3" t="str">
        <f t="shared" si="6"/>
        <v/>
      </c>
      <c r="AE66" s="3" t="str">
        <f t="shared" si="7"/>
        <v/>
      </c>
      <c r="AF66" s="3" t="str">
        <f t="shared" si="8"/>
        <v/>
      </c>
      <c r="AG66" s="3" t="str">
        <f t="shared" si="9"/>
        <v/>
      </c>
      <c r="AH66" s="3" t="str">
        <f t="shared" si="10"/>
        <v/>
      </c>
      <c r="AJ66" s="4" t="s">
        <v>89</v>
      </c>
      <c r="AK66" s="4">
        <v>1170018</v>
      </c>
    </row>
    <row r="67" spans="1:37" ht="32.1" customHeight="1" x14ac:dyDescent="0.15">
      <c r="A67" s="59">
        <v>58</v>
      </c>
      <c r="B67" s="191"/>
      <c r="C67" s="192"/>
      <c r="D67" s="46" t="str">
        <f t="shared" si="1"/>
        <v/>
      </c>
      <c r="E67" s="47"/>
      <c r="F67" s="60"/>
      <c r="G67" s="193" t="str">
        <f t="shared" si="0"/>
        <v/>
      </c>
      <c r="H67" s="194"/>
      <c r="I67" s="48"/>
      <c r="J67" s="61"/>
      <c r="K67" s="50"/>
      <c r="L67" s="93">
        <f t="shared" si="2"/>
        <v>0</v>
      </c>
      <c r="M67" s="63"/>
      <c r="N67" s="62"/>
      <c r="O67" s="69"/>
      <c r="P67" s="65"/>
      <c r="Q67" s="48" t="str">
        <f>IF(L67="","",(IF(K67="家族","定期Ａ",(IF(K67="本人",(IF(ISERROR(VLOOKUP(L67,'健診名簿（原本）'!$AK$2:$AK$84,1,FALSE)),"定期Ａ",(IF(G67="","",IF(G67&lt;35,"定期Ａ",IF(G67&gt;75,"定期Ａ","一般健診")))))),"")))))</f>
        <v/>
      </c>
      <c r="R67" s="61" t="str">
        <f>IF(K67="本人",IF(L67="","",(IF(ISERROR(VLOOKUP(L67,'健診名簿（原本）'!$AK$2:$AK$84,1,FALSE)),"",(IF(G67="","",IF(AA67=1,"付加健診","")))))),"")</f>
        <v/>
      </c>
      <c r="S67" s="61" t="str">
        <f>IF(K67="本人",IF(L67="","",(IF(ISERROR(VLOOKUP(L67,'健診名簿（原本）'!$AK$2:$AK$84,1,FALSE)),"",(IF(E67="","",IF(E67="男","",IF(G67&lt;39,"",IF(G67&gt;75,"",IF(ISEVEN(G67),"乳がん検診",""))))))))),"")</f>
        <v/>
      </c>
      <c r="T67" s="61" t="str">
        <f>IF(K67="本人",IF(L67="","",(IF(ISERROR(VLOOKUP(L67,'健診名簿（原本）'!$AK$2:$AK$84,1,FALSE)),"",(IF(E67="","",IF(E67="男","",IF(G67&lt;20,"",IF(G67&gt;75,"",IF(ISEVEN(G67),"子宮頸がん検診",""))))))))),"")</f>
        <v/>
      </c>
      <c r="U67" s="70"/>
      <c r="V67" s="72"/>
      <c r="W67" s="61"/>
      <c r="X67" s="61"/>
      <c r="Y67" s="58"/>
      <c r="Z67" s="3"/>
      <c r="AA67" s="3">
        <f t="shared" si="3"/>
        <v>0</v>
      </c>
      <c r="AB67" s="3" t="str">
        <f t="shared" si="4"/>
        <v/>
      </c>
      <c r="AC67" s="3" t="str">
        <f t="shared" si="5"/>
        <v/>
      </c>
      <c r="AD67" s="3" t="str">
        <f t="shared" si="6"/>
        <v/>
      </c>
      <c r="AE67" s="3" t="str">
        <f t="shared" si="7"/>
        <v/>
      </c>
      <c r="AF67" s="3" t="str">
        <f t="shared" si="8"/>
        <v/>
      </c>
      <c r="AG67" s="3" t="str">
        <f t="shared" si="9"/>
        <v/>
      </c>
      <c r="AH67" s="3" t="str">
        <f t="shared" si="10"/>
        <v/>
      </c>
      <c r="AJ67" s="4" t="s">
        <v>91</v>
      </c>
      <c r="AK67" s="4">
        <v>1180017</v>
      </c>
    </row>
    <row r="68" spans="1:37" ht="32.1" customHeight="1" x14ac:dyDescent="0.15">
      <c r="A68" s="59">
        <v>59</v>
      </c>
      <c r="B68" s="191"/>
      <c r="C68" s="192"/>
      <c r="D68" s="46" t="str">
        <f t="shared" si="1"/>
        <v/>
      </c>
      <c r="E68" s="47"/>
      <c r="F68" s="60"/>
      <c r="G68" s="193" t="str">
        <f t="shared" si="0"/>
        <v/>
      </c>
      <c r="H68" s="194"/>
      <c r="I68" s="48"/>
      <c r="J68" s="61"/>
      <c r="K68" s="50"/>
      <c r="L68" s="93">
        <f t="shared" si="2"/>
        <v>0</v>
      </c>
      <c r="M68" s="63"/>
      <c r="N68" s="62"/>
      <c r="O68" s="69"/>
      <c r="P68" s="65"/>
      <c r="Q68" s="48" t="str">
        <f>IF(L68="","",(IF(K68="家族","定期Ａ",(IF(K68="本人",(IF(ISERROR(VLOOKUP(L68,'健診名簿（原本）'!$AK$2:$AK$84,1,FALSE)),"定期Ａ",(IF(G68="","",IF(G68&lt;35,"定期Ａ",IF(G68&gt;75,"定期Ａ","一般健診")))))),"")))))</f>
        <v/>
      </c>
      <c r="R68" s="61" t="str">
        <f>IF(K68="本人",IF(L68="","",(IF(ISERROR(VLOOKUP(L68,'健診名簿（原本）'!$AK$2:$AK$84,1,FALSE)),"",(IF(G68="","",IF(AA68=1,"付加健診","")))))),"")</f>
        <v/>
      </c>
      <c r="S68" s="61" t="str">
        <f>IF(K68="本人",IF(L68="","",(IF(ISERROR(VLOOKUP(L68,'健診名簿（原本）'!$AK$2:$AK$84,1,FALSE)),"",(IF(E68="","",IF(E68="男","",IF(G68&lt;39,"",IF(G68&gt;75,"",IF(ISEVEN(G68),"乳がん検診",""))))))))),"")</f>
        <v/>
      </c>
      <c r="T68" s="61" t="str">
        <f>IF(K68="本人",IF(L68="","",(IF(ISERROR(VLOOKUP(L68,'健診名簿（原本）'!$AK$2:$AK$84,1,FALSE)),"",(IF(E68="","",IF(E68="男","",IF(G68&lt;20,"",IF(G68&gt;75,"",IF(ISEVEN(G68),"子宮頸がん検診",""))))))))),"")</f>
        <v/>
      </c>
      <c r="U68" s="70"/>
      <c r="V68" s="72"/>
      <c r="W68" s="61"/>
      <c r="X68" s="61"/>
      <c r="Y68" s="58"/>
      <c r="Z68" s="3"/>
      <c r="AA68" s="3">
        <f t="shared" si="3"/>
        <v>0</v>
      </c>
      <c r="AB68" s="3" t="str">
        <f t="shared" si="4"/>
        <v/>
      </c>
      <c r="AC68" s="3" t="str">
        <f t="shared" si="5"/>
        <v/>
      </c>
      <c r="AD68" s="3" t="str">
        <f t="shared" si="6"/>
        <v/>
      </c>
      <c r="AE68" s="3" t="str">
        <f t="shared" si="7"/>
        <v/>
      </c>
      <c r="AF68" s="3" t="str">
        <f t="shared" si="8"/>
        <v/>
      </c>
      <c r="AG68" s="3" t="str">
        <f t="shared" si="9"/>
        <v/>
      </c>
      <c r="AH68" s="3" t="str">
        <f t="shared" si="10"/>
        <v/>
      </c>
      <c r="AJ68" s="4" t="s">
        <v>93</v>
      </c>
      <c r="AK68" s="4">
        <v>1190016</v>
      </c>
    </row>
    <row r="69" spans="1:37" ht="32.1" customHeight="1" x14ac:dyDescent="0.15">
      <c r="A69" s="76">
        <v>60</v>
      </c>
      <c r="B69" s="191"/>
      <c r="C69" s="192"/>
      <c r="D69" s="46" t="str">
        <f t="shared" si="1"/>
        <v/>
      </c>
      <c r="E69" s="47"/>
      <c r="F69" s="60"/>
      <c r="G69" s="193" t="str">
        <f t="shared" si="0"/>
        <v/>
      </c>
      <c r="H69" s="194"/>
      <c r="I69" s="48"/>
      <c r="J69" s="61"/>
      <c r="K69" s="50"/>
      <c r="L69" s="93">
        <f t="shared" si="2"/>
        <v>0</v>
      </c>
      <c r="M69" s="63"/>
      <c r="N69" s="62"/>
      <c r="O69" s="69"/>
      <c r="P69" s="65"/>
      <c r="Q69" s="48" t="str">
        <f>IF(L69="","",(IF(K69="家族","定期Ａ",(IF(K69="本人",(IF(ISERROR(VLOOKUP(L69,'健診名簿（原本）'!$AK$2:$AK$84,1,FALSE)),"定期Ａ",(IF(G69="","",IF(G69&lt;35,"定期Ａ",IF(G69&gt;75,"定期Ａ","一般健診")))))),"")))))</f>
        <v/>
      </c>
      <c r="R69" s="61" t="str">
        <f>IF(K69="本人",IF(L69="","",(IF(ISERROR(VLOOKUP(L69,'健診名簿（原本）'!$AK$2:$AK$84,1,FALSE)),"",(IF(G69="","",IF(AA69=1,"付加健診","")))))),"")</f>
        <v/>
      </c>
      <c r="S69" s="61" t="str">
        <f>IF(K69="本人",IF(L69="","",(IF(ISERROR(VLOOKUP(L69,'健診名簿（原本）'!$AK$2:$AK$84,1,FALSE)),"",(IF(E69="","",IF(E69="男","",IF(G69&lt;39,"",IF(G69&gt;75,"",IF(ISEVEN(G69),"乳がん検診",""))))))))),"")</f>
        <v/>
      </c>
      <c r="T69" s="61" t="str">
        <f>IF(K69="本人",IF(L69="","",(IF(ISERROR(VLOOKUP(L69,'健診名簿（原本）'!$AK$2:$AK$84,1,FALSE)),"",(IF(E69="","",IF(E69="男","",IF(G69&lt;20,"",IF(G69&gt;75,"",IF(ISEVEN(G69),"子宮頸がん検診",""))))))))),"")</f>
        <v/>
      </c>
      <c r="U69" s="70"/>
      <c r="V69" s="72"/>
      <c r="W69" s="61"/>
      <c r="X69" s="61"/>
      <c r="Y69" s="58"/>
      <c r="Z69" s="3"/>
      <c r="AA69" s="3">
        <f t="shared" si="3"/>
        <v>0</v>
      </c>
      <c r="AB69" s="3" t="str">
        <f t="shared" si="4"/>
        <v/>
      </c>
      <c r="AC69" s="3" t="str">
        <f t="shared" si="5"/>
        <v/>
      </c>
      <c r="AD69" s="3" t="str">
        <f t="shared" si="6"/>
        <v/>
      </c>
      <c r="AE69" s="3" t="str">
        <f t="shared" si="7"/>
        <v/>
      </c>
      <c r="AF69" s="3" t="str">
        <f t="shared" si="8"/>
        <v/>
      </c>
      <c r="AG69" s="3" t="str">
        <f t="shared" si="9"/>
        <v/>
      </c>
      <c r="AH69" s="3" t="str">
        <f t="shared" si="10"/>
        <v/>
      </c>
      <c r="AJ69" s="4" t="s">
        <v>95</v>
      </c>
      <c r="AK69" s="4">
        <v>1200013</v>
      </c>
    </row>
    <row r="70" spans="1:37" ht="32.1" customHeight="1" x14ac:dyDescent="0.15">
      <c r="A70" s="59">
        <v>61</v>
      </c>
      <c r="B70" s="191"/>
      <c r="C70" s="192"/>
      <c r="D70" s="46" t="str">
        <f t="shared" si="1"/>
        <v/>
      </c>
      <c r="E70" s="47"/>
      <c r="F70" s="60"/>
      <c r="G70" s="193" t="str">
        <f t="shared" si="0"/>
        <v/>
      </c>
      <c r="H70" s="194"/>
      <c r="I70" s="48"/>
      <c r="J70" s="61"/>
      <c r="K70" s="50"/>
      <c r="L70" s="93">
        <f t="shared" si="2"/>
        <v>0</v>
      </c>
      <c r="M70" s="63"/>
      <c r="N70" s="62"/>
      <c r="O70" s="69"/>
      <c r="P70" s="65"/>
      <c r="Q70" s="48" t="str">
        <f>IF(L70="","",(IF(K70="家族","定期Ａ",(IF(K70="本人",(IF(ISERROR(VLOOKUP(L70,'健診名簿（原本）'!$AK$2:$AK$84,1,FALSE)),"定期Ａ",(IF(G70="","",IF(G70&lt;35,"定期Ａ",IF(G70&gt;75,"定期Ａ","一般健診")))))),"")))))</f>
        <v/>
      </c>
      <c r="R70" s="61" t="str">
        <f>IF(K70="本人",IF(L70="","",(IF(ISERROR(VLOOKUP(L70,'健診名簿（原本）'!$AK$2:$AK$84,1,FALSE)),"",(IF(G70="","",IF(AA70=1,"付加健診","")))))),"")</f>
        <v/>
      </c>
      <c r="S70" s="61" t="str">
        <f>IF(K70="本人",IF(L70="","",(IF(ISERROR(VLOOKUP(L70,'健診名簿（原本）'!$AK$2:$AK$84,1,FALSE)),"",(IF(E70="","",IF(E70="男","",IF(G70&lt;39,"",IF(G70&gt;75,"",IF(ISEVEN(G70),"乳がん検診",""))))))))),"")</f>
        <v/>
      </c>
      <c r="T70" s="61" t="str">
        <f>IF(K70="本人",IF(L70="","",(IF(ISERROR(VLOOKUP(L70,'健診名簿（原本）'!$AK$2:$AK$84,1,FALSE)),"",(IF(E70="","",IF(E70="男","",IF(G70&lt;20,"",IF(G70&gt;75,"",IF(ISEVEN(G70),"子宮頸がん検診",""))))))))),"")</f>
        <v/>
      </c>
      <c r="U70" s="70"/>
      <c r="V70" s="72"/>
      <c r="W70" s="61"/>
      <c r="X70" s="61"/>
      <c r="Y70" s="58"/>
      <c r="AJ70" s="4" t="s">
        <v>121</v>
      </c>
      <c r="AK70" s="4">
        <v>1330018</v>
      </c>
    </row>
    <row r="71" spans="1:37" ht="32.1" customHeight="1" x14ac:dyDescent="0.15">
      <c r="A71" s="76">
        <v>62</v>
      </c>
      <c r="B71" s="191"/>
      <c r="C71" s="192"/>
      <c r="D71" s="46" t="str">
        <f t="shared" si="1"/>
        <v/>
      </c>
      <c r="E71" s="47"/>
      <c r="F71" s="60"/>
      <c r="G71" s="193" t="str">
        <f t="shared" si="0"/>
        <v/>
      </c>
      <c r="H71" s="194"/>
      <c r="I71" s="48"/>
      <c r="J71" s="61"/>
      <c r="K71" s="50"/>
      <c r="L71" s="93">
        <f t="shared" si="2"/>
        <v>0</v>
      </c>
      <c r="M71" s="63"/>
      <c r="N71" s="62"/>
      <c r="O71" s="69"/>
      <c r="P71" s="65"/>
      <c r="Q71" s="48" t="str">
        <f>IF(L71="","",(IF(K71="家族","定期Ａ",(IF(K71="本人",(IF(ISERROR(VLOOKUP(L71,'健診名簿（原本）'!$AK$2:$AK$84,1,FALSE)),"定期Ａ",(IF(G71="","",IF(G71&lt;35,"定期Ａ",IF(G71&gt;75,"定期Ａ","一般健診")))))),"")))))</f>
        <v/>
      </c>
      <c r="R71" s="61" t="str">
        <f>IF(K71="本人",IF(L71="","",(IF(ISERROR(VLOOKUP(L71,'健診名簿（原本）'!$AK$2:$AK$84,1,FALSE)),"",(IF(G71="","",IF(AA71=1,"付加健診","")))))),"")</f>
        <v/>
      </c>
      <c r="S71" s="61" t="str">
        <f>IF(K71="本人",IF(L71="","",(IF(ISERROR(VLOOKUP(L71,'健診名簿（原本）'!$AK$2:$AK$84,1,FALSE)),"",(IF(E71="","",IF(E71="男","",IF(G71&lt;39,"",IF(G71&gt;75,"",IF(ISEVEN(G71),"乳がん検診",""))))))))),"")</f>
        <v/>
      </c>
      <c r="T71" s="61" t="str">
        <f>IF(K71="本人",IF(L71="","",(IF(ISERROR(VLOOKUP(L71,'健診名簿（原本）'!$AK$2:$AK$84,1,FALSE)),"",(IF(E71="","",IF(E71="男","",IF(G71&lt;20,"",IF(G71&gt;75,"",IF(ISEVEN(G71),"子宮頸がん検診",""))))))))),"")</f>
        <v/>
      </c>
      <c r="U71" s="70"/>
      <c r="V71" s="72"/>
      <c r="W71" s="61"/>
      <c r="X71" s="61"/>
      <c r="Y71" s="58"/>
      <c r="AJ71" s="4" t="s">
        <v>123</v>
      </c>
      <c r="AK71" s="4">
        <v>1340017</v>
      </c>
    </row>
    <row r="72" spans="1:37" ht="32.1" customHeight="1" x14ac:dyDescent="0.15">
      <c r="A72" s="59">
        <v>63</v>
      </c>
      <c r="B72" s="191"/>
      <c r="C72" s="192"/>
      <c r="D72" s="46" t="str">
        <f t="shared" si="1"/>
        <v/>
      </c>
      <c r="E72" s="47"/>
      <c r="F72" s="60"/>
      <c r="G72" s="193" t="str">
        <f t="shared" si="0"/>
        <v/>
      </c>
      <c r="H72" s="194"/>
      <c r="I72" s="48"/>
      <c r="J72" s="61"/>
      <c r="K72" s="50"/>
      <c r="L72" s="93">
        <f t="shared" si="2"/>
        <v>0</v>
      </c>
      <c r="M72" s="63"/>
      <c r="N72" s="62"/>
      <c r="O72" s="69"/>
      <c r="P72" s="65"/>
      <c r="Q72" s="48" t="str">
        <f>IF(L72="","",(IF(K72="家族","定期Ａ",(IF(K72="本人",(IF(ISERROR(VLOOKUP(L72,'健診名簿（原本）'!$AK$2:$AK$84,1,FALSE)),"定期Ａ",(IF(G72="","",IF(G72&lt;35,"定期Ａ",IF(G72&gt;75,"定期Ａ","一般健診")))))),"")))))</f>
        <v/>
      </c>
      <c r="R72" s="61" t="str">
        <f>IF(K72="本人",IF(L72="","",(IF(ISERROR(VLOOKUP(L72,'健診名簿（原本）'!$AK$2:$AK$84,1,FALSE)),"",(IF(G72="","",IF(AA72=1,"付加健診","")))))),"")</f>
        <v/>
      </c>
      <c r="S72" s="61" t="str">
        <f>IF(K72="本人",IF(L72="","",(IF(ISERROR(VLOOKUP(L72,'健診名簿（原本）'!$AK$2:$AK$84,1,FALSE)),"",(IF(E72="","",IF(E72="男","",IF(G72&lt;39,"",IF(G72&gt;75,"",IF(ISEVEN(G72),"乳がん検診",""))))))))),"")</f>
        <v/>
      </c>
      <c r="T72" s="61" t="str">
        <f>IF(K72="本人",IF(L72="","",(IF(ISERROR(VLOOKUP(L72,'健診名簿（原本）'!$AK$2:$AK$84,1,FALSE)),"",(IF(E72="","",IF(E72="男","",IF(G72&lt;20,"",IF(G72&gt;75,"",IF(ISEVEN(G72),"子宮頸がん検診",""))))))))),"")</f>
        <v/>
      </c>
      <c r="U72" s="70"/>
      <c r="V72" s="72"/>
      <c r="W72" s="61"/>
      <c r="X72" s="61"/>
      <c r="Y72" s="58"/>
      <c r="AJ72" s="4" t="s">
        <v>125</v>
      </c>
      <c r="AK72" s="4">
        <v>1350016</v>
      </c>
    </row>
    <row r="73" spans="1:37" ht="32.1" customHeight="1" x14ac:dyDescent="0.15">
      <c r="A73" s="76">
        <v>64</v>
      </c>
      <c r="B73" s="191"/>
      <c r="C73" s="192"/>
      <c r="D73" s="46" t="str">
        <f t="shared" si="1"/>
        <v/>
      </c>
      <c r="E73" s="47"/>
      <c r="F73" s="60"/>
      <c r="G73" s="193" t="str">
        <f t="shared" si="0"/>
        <v/>
      </c>
      <c r="H73" s="194"/>
      <c r="I73" s="48"/>
      <c r="J73" s="61"/>
      <c r="K73" s="50"/>
      <c r="L73" s="93">
        <f t="shared" si="2"/>
        <v>0</v>
      </c>
      <c r="M73" s="63"/>
      <c r="N73" s="62"/>
      <c r="O73" s="69"/>
      <c r="P73" s="65"/>
      <c r="Q73" s="48" t="str">
        <f>IF(L73="","",(IF(K73="家族","定期Ａ",(IF(K73="本人",(IF(ISERROR(VLOOKUP(L73,'健診名簿（原本）'!$AK$2:$AK$84,1,FALSE)),"定期Ａ",(IF(G73="","",IF(G73&lt;35,"定期Ａ",IF(G73&gt;75,"定期Ａ","一般健診")))))),"")))))</f>
        <v/>
      </c>
      <c r="R73" s="61" t="str">
        <f>IF(K73="本人",IF(L73="","",(IF(ISERROR(VLOOKUP(L73,'健診名簿（原本）'!$AK$2:$AK$84,1,FALSE)),"",(IF(G73="","",IF(AA73=1,"付加健診","")))))),"")</f>
        <v/>
      </c>
      <c r="S73" s="61" t="str">
        <f>IF(K73="本人",IF(L73="","",(IF(ISERROR(VLOOKUP(L73,'健診名簿（原本）'!$AK$2:$AK$84,1,FALSE)),"",(IF(E73="","",IF(E73="男","",IF(G73&lt;39,"",IF(G73&gt;75,"",IF(ISEVEN(G73),"乳がん検診",""))))))))),"")</f>
        <v/>
      </c>
      <c r="T73" s="61" t="str">
        <f>IF(K73="本人",IF(L73="","",(IF(ISERROR(VLOOKUP(L73,'健診名簿（原本）'!$AK$2:$AK$84,1,FALSE)),"",(IF(E73="","",IF(E73="男","",IF(G73&lt;20,"",IF(G73&gt;75,"",IF(ISEVEN(G73),"子宮頸がん検診",""))))))))),"")</f>
        <v/>
      </c>
      <c r="U73" s="70"/>
      <c r="V73" s="72"/>
      <c r="W73" s="61"/>
      <c r="X73" s="61"/>
      <c r="Y73" s="58"/>
      <c r="AJ73" s="4" t="s">
        <v>127</v>
      </c>
      <c r="AK73" s="4">
        <v>1360015</v>
      </c>
    </row>
    <row r="74" spans="1:37" ht="32.1" customHeight="1" x14ac:dyDescent="0.15">
      <c r="A74" s="59">
        <v>65</v>
      </c>
      <c r="B74" s="191"/>
      <c r="C74" s="192"/>
      <c r="D74" s="46" t="str">
        <f t="shared" si="1"/>
        <v/>
      </c>
      <c r="E74" s="47"/>
      <c r="F74" s="60"/>
      <c r="G74" s="193" t="str">
        <f t="shared" ref="G74:G109" si="11">IF(F74="","",DATEDIF(F74,$G$6,"Y"))</f>
        <v/>
      </c>
      <c r="H74" s="194"/>
      <c r="I74" s="48"/>
      <c r="J74" s="61"/>
      <c r="K74" s="50"/>
      <c r="L74" s="93">
        <f t="shared" si="2"/>
        <v>0</v>
      </c>
      <c r="M74" s="63"/>
      <c r="N74" s="62"/>
      <c r="O74" s="69"/>
      <c r="P74" s="65"/>
      <c r="Q74" s="48" t="str">
        <f>IF(L74="","",(IF(K74="家族","定期Ａ",(IF(K74="本人",(IF(ISERROR(VLOOKUP(L74,'健診名簿（原本）'!$AK$2:$AK$84,1,FALSE)),"定期Ａ",(IF(G74="","",IF(G74&lt;35,"定期Ａ",IF(G74&gt;75,"定期Ａ","一般健診")))))),"")))))</f>
        <v/>
      </c>
      <c r="R74" s="61" t="str">
        <f>IF(K74="本人",IF(L74="","",(IF(ISERROR(VLOOKUP(L74,'健診名簿（原本）'!$AK$2:$AK$84,1,FALSE)),"",(IF(G74="","",IF(AA74=1,"付加健診","")))))),"")</f>
        <v/>
      </c>
      <c r="S74" s="61" t="str">
        <f>IF(K74="本人",IF(L74="","",(IF(ISERROR(VLOOKUP(L74,'健診名簿（原本）'!$AK$2:$AK$84,1,FALSE)),"",(IF(E74="","",IF(E74="男","",IF(G74&lt;39,"",IF(G74&gt;75,"",IF(ISEVEN(G74),"乳がん検診",""))))))))),"")</f>
        <v/>
      </c>
      <c r="T74" s="61" t="str">
        <f>IF(K74="本人",IF(L74="","",(IF(ISERROR(VLOOKUP(L74,'健診名簿（原本）'!$AK$2:$AK$84,1,FALSE)),"",(IF(E74="","",IF(E74="男","",IF(G74&lt;20,"",IF(G74&gt;75,"",IF(ISEVEN(G74),"子宮頸がん検診",""))))))))),"")</f>
        <v/>
      </c>
      <c r="U74" s="70"/>
      <c r="V74" s="72"/>
      <c r="W74" s="61"/>
      <c r="X74" s="61"/>
      <c r="Y74" s="58"/>
      <c r="AJ74" s="4" t="s">
        <v>129</v>
      </c>
      <c r="AK74" s="4">
        <v>1370014</v>
      </c>
    </row>
    <row r="75" spans="1:37" ht="32.1" customHeight="1" x14ac:dyDescent="0.15">
      <c r="A75" s="76">
        <v>66</v>
      </c>
      <c r="B75" s="191"/>
      <c r="C75" s="192"/>
      <c r="D75" s="46" t="str">
        <f t="shared" ref="D75:D109" si="12">ASC(PHONETIC(B75))</f>
        <v/>
      </c>
      <c r="E75" s="47"/>
      <c r="F75" s="60"/>
      <c r="G75" s="193" t="str">
        <f t="shared" si="11"/>
        <v/>
      </c>
      <c r="H75" s="194"/>
      <c r="I75" s="48"/>
      <c r="J75" s="61"/>
      <c r="K75" s="50"/>
      <c r="L75" s="93">
        <f t="shared" ref="L75:L109" si="13">$W$1</f>
        <v>0</v>
      </c>
      <c r="M75" s="63"/>
      <c r="N75" s="62"/>
      <c r="O75" s="69"/>
      <c r="P75" s="65"/>
      <c r="Q75" s="48" t="str">
        <f>IF(L75="","",(IF(K75="家族","定期Ａ",(IF(K75="本人",(IF(ISERROR(VLOOKUP(L75,'健診名簿（原本）'!$AK$2:$AK$84,1,FALSE)),"定期Ａ",(IF(G75="","",IF(G75&lt;35,"定期Ａ",IF(G75&gt;75,"定期Ａ","一般健診")))))),"")))))</f>
        <v/>
      </c>
      <c r="R75" s="61" t="str">
        <f>IF(K75="本人",IF(L75="","",(IF(ISERROR(VLOOKUP(L75,'健診名簿（原本）'!$AK$2:$AK$84,1,FALSE)),"",(IF(G75="","",IF(AA75=1,"付加健診","")))))),"")</f>
        <v/>
      </c>
      <c r="S75" s="61" t="str">
        <f>IF(K75="本人",IF(L75="","",(IF(ISERROR(VLOOKUP(L75,'健診名簿（原本）'!$AK$2:$AK$84,1,FALSE)),"",(IF(E75="","",IF(E75="男","",IF(G75&lt;39,"",IF(G75&gt;75,"",IF(ISEVEN(G75),"乳がん検診",""))))))))),"")</f>
        <v/>
      </c>
      <c r="T75" s="61" t="str">
        <f>IF(K75="本人",IF(L75="","",(IF(ISERROR(VLOOKUP(L75,'健診名簿（原本）'!$AK$2:$AK$84,1,FALSE)),"",(IF(E75="","",IF(E75="男","",IF(G75&lt;20,"",IF(G75&gt;75,"",IF(ISEVEN(G75),"子宮頸がん検診",""))))))))),"")</f>
        <v/>
      </c>
      <c r="U75" s="70"/>
      <c r="V75" s="72"/>
      <c r="W75" s="61"/>
      <c r="X75" s="61"/>
      <c r="Y75" s="58"/>
      <c r="AJ75" s="4" t="s">
        <v>131</v>
      </c>
      <c r="AK75" s="4">
        <v>1380013</v>
      </c>
    </row>
    <row r="76" spans="1:37" ht="32.1" customHeight="1" x14ac:dyDescent="0.15">
      <c r="A76" s="59">
        <v>67</v>
      </c>
      <c r="B76" s="191"/>
      <c r="C76" s="192"/>
      <c r="D76" s="46" t="str">
        <f t="shared" si="12"/>
        <v/>
      </c>
      <c r="E76" s="47"/>
      <c r="F76" s="60"/>
      <c r="G76" s="193" t="str">
        <f t="shared" si="11"/>
        <v/>
      </c>
      <c r="H76" s="194"/>
      <c r="I76" s="48"/>
      <c r="J76" s="61"/>
      <c r="K76" s="50"/>
      <c r="L76" s="93">
        <f t="shared" si="13"/>
        <v>0</v>
      </c>
      <c r="M76" s="63"/>
      <c r="N76" s="62"/>
      <c r="O76" s="69"/>
      <c r="P76" s="65"/>
      <c r="Q76" s="48" t="str">
        <f>IF(L76="","",(IF(K76="家族","定期Ａ",(IF(K76="本人",(IF(ISERROR(VLOOKUP(L76,'健診名簿（原本）'!$AK$2:$AK$84,1,FALSE)),"定期Ａ",(IF(G76="","",IF(G76&lt;35,"定期Ａ",IF(G76&gt;75,"定期Ａ","一般健診")))))),"")))))</f>
        <v/>
      </c>
      <c r="R76" s="61" t="str">
        <f>IF(K76="本人",IF(L76="","",(IF(ISERROR(VLOOKUP(L76,'健診名簿（原本）'!$AK$2:$AK$84,1,FALSE)),"",(IF(G76="","",IF(AA76=1,"付加健診","")))))),"")</f>
        <v/>
      </c>
      <c r="S76" s="61" t="str">
        <f>IF(K76="本人",IF(L76="","",(IF(ISERROR(VLOOKUP(L76,'健診名簿（原本）'!$AK$2:$AK$84,1,FALSE)),"",(IF(E76="","",IF(E76="男","",IF(G76&lt;39,"",IF(G76&gt;75,"",IF(ISEVEN(G76),"乳がん検診",""))))))))),"")</f>
        <v/>
      </c>
      <c r="T76" s="61" t="str">
        <f>IF(K76="本人",IF(L76="","",(IF(ISERROR(VLOOKUP(L76,'健診名簿（原本）'!$AK$2:$AK$84,1,FALSE)),"",(IF(E76="","",IF(E76="男","",IF(G76&lt;20,"",IF(G76&gt;75,"",IF(ISEVEN(G76),"子宮頸がん検診",""))))))))),"")</f>
        <v/>
      </c>
      <c r="U76" s="70"/>
      <c r="V76" s="72"/>
      <c r="W76" s="61"/>
      <c r="X76" s="61"/>
      <c r="Y76" s="58"/>
      <c r="AJ76" s="4" t="s">
        <v>133</v>
      </c>
      <c r="AK76" s="4">
        <v>1390012</v>
      </c>
    </row>
    <row r="77" spans="1:37" ht="32.1" customHeight="1" x14ac:dyDescent="0.15">
      <c r="A77" s="76">
        <v>68</v>
      </c>
      <c r="B77" s="191"/>
      <c r="C77" s="192"/>
      <c r="D77" s="46" t="str">
        <f t="shared" si="12"/>
        <v/>
      </c>
      <c r="E77" s="47"/>
      <c r="F77" s="60"/>
      <c r="G77" s="193" t="str">
        <f t="shared" si="11"/>
        <v/>
      </c>
      <c r="H77" s="194"/>
      <c r="I77" s="48"/>
      <c r="J77" s="61"/>
      <c r="K77" s="50"/>
      <c r="L77" s="93">
        <f t="shared" si="13"/>
        <v>0</v>
      </c>
      <c r="M77" s="63"/>
      <c r="N77" s="62"/>
      <c r="O77" s="69"/>
      <c r="P77" s="65"/>
      <c r="Q77" s="48" t="str">
        <f>IF(L77="","",(IF(K77="家族","定期Ａ",(IF(K77="本人",(IF(ISERROR(VLOOKUP(L77,'健診名簿（原本）'!$AK$2:$AK$84,1,FALSE)),"定期Ａ",(IF(G77="","",IF(G77&lt;35,"定期Ａ",IF(G77&gt;75,"定期Ａ","一般健診")))))),"")))))</f>
        <v/>
      </c>
      <c r="R77" s="61" t="str">
        <f>IF(K77="本人",IF(L77="","",(IF(ISERROR(VLOOKUP(L77,'健診名簿（原本）'!$AK$2:$AK$84,1,FALSE)),"",(IF(G77="","",IF(AA77=1,"付加健診","")))))),"")</f>
        <v/>
      </c>
      <c r="S77" s="61" t="str">
        <f>IF(K77="本人",IF(L77="","",(IF(ISERROR(VLOOKUP(L77,'健診名簿（原本）'!$AK$2:$AK$84,1,FALSE)),"",(IF(E77="","",IF(E77="男","",IF(G77&lt;39,"",IF(G77&gt;75,"",IF(ISEVEN(G77),"乳がん検診",""))))))))),"")</f>
        <v/>
      </c>
      <c r="T77" s="61" t="str">
        <f>IF(K77="本人",IF(L77="","",(IF(ISERROR(VLOOKUP(L77,'健診名簿（原本）'!$AK$2:$AK$84,1,FALSE)),"",(IF(E77="","",IF(E77="男","",IF(G77&lt;20,"",IF(G77&gt;75,"",IF(ISEVEN(G77),"子宮頸がん検診",""))))))))),"")</f>
        <v/>
      </c>
      <c r="U77" s="70"/>
      <c r="V77" s="72"/>
      <c r="W77" s="61"/>
      <c r="X77" s="61"/>
      <c r="Y77" s="58"/>
      <c r="AJ77" s="4" t="s">
        <v>135</v>
      </c>
      <c r="AK77" s="4">
        <v>1400019</v>
      </c>
    </row>
    <row r="78" spans="1:37" ht="32.1" customHeight="1" x14ac:dyDescent="0.15">
      <c r="A78" s="59">
        <v>69</v>
      </c>
      <c r="B78" s="191"/>
      <c r="C78" s="192"/>
      <c r="D78" s="46" t="str">
        <f t="shared" si="12"/>
        <v/>
      </c>
      <c r="E78" s="47"/>
      <c r="F78" s="60"/>
      <c r="G78" s="193" t="str">
        <f t="shared" si="11"/>
        <v/>
      </c>
      <c r="H78" s="194"/>
      <c r="I78" s="48"/>
      <c r="J78" s="61"/>
      <c r="K78" s="50"/>
      <c r="L78" s="93">
        <f t="shared" si="13"/>
        <v>0</v>
      </c>
      <c r="M78" s="63"/>
      <c r="N78" s="62"/>
      <c r="O78" s="69"/>
      <c r="P78" s="65"/>
      <c r="Q78" s="48" t="str">
        <f>IF(L78="","",(IF(K78="家族","定期Ａ",(IF(K78="本人",(IF(ISERROR(VLOOKUP(L78,'健診名簿（原本）'!$AK$2:$AK$84,1,FALSE)),"定期Ａ",(IF(G78="","",IF(G78&lt;35,"定期Ａ",IF(G78&gt;75,"定期Ａ","一般健診")))))),"")))))</f>
        <v/>
      </c>
      <c r="R78" s="61" t="str">
        <f>IF(K78="本人",IF(L78="","",(IF(ISERROR(VLOOKUP(L78,'健診名簿（原本）'!$AK$2:$AK$84,1,FALSE)),"",(IF(G78="","",IF(AA78=1,"付加健診","")))))),"")</f>
        <v/>
      </c>
      <c r="S78" s="61" t="str">
        <f>IF(K78="本人",IF(L78="","",(IF(ISERROR(VLOOKUP(L78,'健診名簿（原本）'!$AK$2:$AK$84,1,FALSE)),"",(IF(E78="","",IF(E78="男","",IF(G78&lt;39,"",IF(G78&gt;75,"",IF(ISEVEN(G78),"乳がん検診",""))))))))),"")</f>
        <v/>
      </c>
      <c r="T78" s="61" t="str">
        <f>IF(K78="本人",IF(L78="","",(IF(ISERROR(VLOOKUP(L78,'健診名簿（原本）'!$AK$2:$AK$84,1,FALSE)),"",(IF(E78="","",IF(E78="男","",IF(G78&lt;20,"",IF(G78&gt;75,"",IF(ISEVEN(G78),"子宮頸がん検診",""))))))))),"")</f>
        <v/>
      </c>
      <c r="U78" s="70"/>
      <c r="V78" s="72"/>
      <c r="W78" s="61"/>
      <c r="X78" s="61"/>
      <c r="Y78" s="58"/>
      <c r="AJ78" s="4" t="s">
        <v>137</v>
      </c>
      <c r="AK78" s="4">
        <v>1410018</v>
      </c>
    </row>
    <row r="79" spans="1:37" ht="32.1" customHeight="1" x14ac:dyDescent="0.15">
      <c r="A79" s="76">
        <v>70</v>
      </c>
      <c r="B79" s="191"/>
      <c r="C79" s="192"/>
      <c r="D79" s="46" t="str">
        <f t="shared" si="12"/>
        <v/>
      </c>
      <c r="E79" s="47"/>
      <c r="F79" s="60"/>
      <c r="G79" s="193" t="str">
        <f t="shared" si="11"/>
        <v/>
      </c>
      <c r="H79" s="194"/>
      <c r="I79" s="48"/>
      <c r="J79" s="61"/>
      <c r="K79" s="50"/>
      <c r="L79" s="93">
        <f t="shared" si="13"/>
        <v>0</v>
      </c>
      <c r="M79" s="63"/>
      <c r="N79" s="62"/>
      <c r="O79" s="69"/>
      <c r="P79" s="65"/>
      <c r="Q79" s="48" t="str">
        <f>IF(L79="","",(IF(K79="家族","定期Ａ",(IF(K79="本人",(IF(ISERROR(VLOOKUP(L79,'健診名簿（原本）'!$AK$2:$AK$84,1,FALSE)),"定期Ａ",(IF(G79="","",IF(G79&lt;35,"定期Ａ",IF(G79&gt;75,"定期Ａ","一般健診")))))),"")))))</f>
        <v/>
      </c>
      <c r="R79" s="61" t="str">
        <f>IF(K79="本人",IF(L79="","",(IF(ISERROR(VLOOKUP(L79,'健診名簿（原本）'!$AK$2:$AK$84,1,FALSE)),"",(IF(G79="","",IF(AA79=1,"付加健診","")))))),"")</f>
        <v/>
      </c>
      <c r="S79" s="61" t="str">
        <f>IF(K79="本人",IF(L79="","",(IF(ISERROR(VLOOKUP(L79,'健診名簿（原本）'!$AK$2:$AK$84,1,FALSE)),"",(IF(E79="","",IF(E79="男","",IF(G79&lt;39,"",IF(G79&gt;75,"",IF(ISEVEN(G79),"乳がん検診",""))))))))),"")</f>
        <v/>
      </c>
      <c r="T79" s="61" t="str">
        <f>IF(K79="本人",IF(L79="","",(IF(ISERROR(VLOOKUP(L79,'健診名簿（原本）'!$AK$2:$AK$84,1,FALSE)),"",(IF(E79="","",IF(E79="男","",IF(G79&lt;20,"",IF(G79&gt;75,"",IF(ISEVEN(G79),"子宮頸がん検診",""))))))))),"")</f>
        <v/>
      </c>
      <c r="U79" s="70"/>
      <c r="V79" s="72"/>
      <c r="W79" s="61"/>
      <c r="X79" s="61"/>
      <c r="Y79" s="58"/>
      <c r="AJ79" s="4" t="s">
        <v>139</v>
      </c>
      <c r="AK79" s="4">
        <v>1420017</v>
      </c>
    </row>
    <row r="80" spans="1:37" ht="32.1" customHeight="1" x14ac:dyDescent="0.15">
      <c r="A80" s="59">
        <v>71</v>
      </c>
      <c r="B80" s="191"/>
      <c r="C80" s="192"/>
      <c r="D80" s="46" t="str">
        <f t="shared" si="12"/>
        <v/>
      </c>
      <c r="E80" s="47"/>
      <c r="F80" s="60"/>
      <c r="G80" s="193" t="str">
        <f t="shared" si="11"/>
        <v/>
      </c>
      <c r="H80" s="194"/>
      <c r="I80" s="48"/>
      <c r="J80" s="61"/>
      <c r="K80" s="50"/>
      <c r="L80" s="93">
        <f t="shared" si="13"/>
        <v>0</v>
      </c>
      <c r="M80" s="63"/>
      <c r="N80" s="62"/>
      <c r="O80" s="69"/>
      <c r="P80" s="65"/>
      <c r="Q80" s="48" t="str">
        <f>IF(L80="","",(IF(K80="家族","定期Ａ",(IF(K80="本人",(IF(ISERROR(VLOOKUP(L80,'健診名簿（原本）'!$AK$2:$AK$84,1,FALSE)),"定期Ａ",(IF(G80="","",IF(G80&lt;35,"定期Ａ",IF(G80&gt;75,"定期Ａ","一般健診")))))),"")))))</f>
        <v/>
      </c>
      <c r="R80" s="61" t="str">
        <f>IF(K80="本人",IF(L80="","",(IF(ISERROR(VLOOKUP(L80,'健診名簿（原本）'!$AK$2:$AK$84,1,FALSE)),"",(IF(G80="","",IF(AA80=1,"付加健診","")))))),"")</f>
        <v/>
      </c>
      <c r="S80" s="61" t="str">
        <f>IF(K80="本人",IF(L80="","",(IF(ISERROR(VLOOKUP(L80,'健診名簿（原本）'!$AK$2:$AK$84,1,FALSE)),"",(IF(E80="","",IF(E80="男","",IF(G80&lt;39,"",IF(G80&gt;75,"",IF(ISEVEN(G80),"乳がん検診",""))))))))),"")</f>
        <v/>
      </c>
      <c r="T80" s="61" t="str">
        <f>IF(K80="本人",IF(L80="","",(IF(ISERROR(VLOOKUP(L80,'健診名簿（原本）'!$AK$2:$AK$84,1,FALSE)),"",(IF(E80="","",IF(E80="男","",IF(G80&lt;20,"",IF(G80&gt;75,"",IF(ISEVEN(G80),"子宮頸がん検診",""))))))))),"")</f>
        <v/>
      </c>
      <c r="U80" s="70"/>
      <c r="V80" s="72"/>
      <c r="W80" s="61"/>
      <c r="X80" s="61"/>
      <c r="Y80" s="58"/>
      <c r="AJ80" s="4" t="s">
        <v>141</v>
      </c>
      <c r="AK80" s="4">
        <v>1430016</v>
      </c>
    </row>
    <row r="81" spans="1:37" ht="32.1" customHeight="1" x14ac:dyDescent="0.15">
      <c r="A81" s="76">
        <v>72</v>
      </c>
      <c r="B81" s="191"/>
      <c r="C81" s="192"/>
      <c r="D81" s="46" t="str">
        <f t="shared" si="12"/>
        <v/>
      </c>
      <c r="E81" s="47"/>
      <c r="F81" s="60"/>
      <c r="G81" s="193" t="str">
        <f t="shared" si="11"/>
        <v/>
      </c>
      <c r="H81" s="194"/>
      <c r="I81" s="48"/>
      <c r="J81" s="61"/>
      <c r="K81" s="50"/>
      <c r="L81" s="93">
        <f t="shared" si="13"/>
        <v>0</v>
      </c>
      <c r="M81" s="63"/>
      <c r="N81" s="62"/>
      <c r="O81" s="69"/>
      <c r="P81" s="65"/>
      <c r="Q81" s="48" t="str">
        <f>IF(L81="","",(IF(K81="家族","定期Ａ",(IF(K81="本人",(IF(ISERROR(VLOOKUP(L81,'健診名簿（原本）'!$AK$2:$AK$84,1,FALSE)),"定期Ａ",(IF(G81="","",IF(G81&lt;35,"定期Ａ",IF(G81&gt;75,"定期Ａ","一般健診")))))),"")))))</f>
        <v/>
      </c>
      <c r="R81" s="61" t="str">
        <f>IF(K81="本人",IF(L81="","",(IF(ISERROR(VLOOKUP(L81,'健診名簿（原本）'!$AK$2:$AK$84,1,FALSE)),"",(IF(G81="","",IF(AA81=1,"付加健診","")))))),"")</f>
        <v/>
      </c>
      <c r="S81" s="61" t="str">
        <f>IF(K81="本人",IF(L81="","",(IF(ISERROR(VLOOKUP(L81,'健診名簿（原本）'!$AK$2:$AK$84,1,FALSE)),"",(IF(E81="","",IF(E81="男","",IF(G81&lt;39,"",IF(G81&gt;75,"",IF(ISEVEN(G81),"乳がん検診",""))))))))),"")</f>
        <v/>
      </c>
      <c r="T81" s="61" t="str">
        <f>IF(K81="本人",IF(L81="","",(IF(ISERROR(VLOOKUP(L81,'健診名簿（原本）'!$AK$2:$AK$84,1,FALSE)),"",(IF(E81="","",IF(E81="男","",IF(G81&lt;20,"",IF(G81&gt;75,"",IF(ISEVEN(G81),"子宮頸がん検診",""))))))))),"")</f>
        <v/>
      </c>
      <c r="U81" s="70"/>
      <c r="V81" s="72"/>
      <c r="W81" s="61"/>
      <c r="X81" s="61"/>
      <c r="Y81" s="58"/>
      <c r="AJ81" s="4" t="s">
        <v>143</v>
      </c>
      <c r="AK81" s="4">
        <v>1440015</v>
      </c>
    </row>
    <row r="82" spans="1:37" ht="32.1" customHeight="1" x14ac:dyDescent="0.15">
      <c r="A82" s="59">
        <v>73</v>
      </c>
      <c r="B82" s="191"/>
      <c r="C82" s="192"/>
      <c r="D82" s="46" t="str">
        <f t="shared" si="12"/>
        <v/>
      </c>
      <c r="E82" s="47"/>
      <c r="F82" s="60"/>
      <c r="G82" s="193" t="str">
        <f t="shared" si="11"/>
        <v/>
      </c>
      <c r="H82" s="194"/>
      <c r="I82" s="48"/>
      <c r="J82" s="61"/>
      <c r="K82" s="50"/>
      <c r="L82" s="93">
        <f t="shared" si="13"/>
        <v>0</v>
      </c>
      <c r="M82" s="63"/>
      <c r="N82" s="62"/>
      <c r="O82" s="69"/>
      <c r="P82" s="65"/>
      <c r="Q82" s="48" t="str">
        <f>IF(L82="","",(IF(K82="家族","定期Ａ",(IF(K82="本人",(IF(ISERROR(VLOOKUP(L82,'健診名簿（原本）'!$AK$2:$AK$84,1,FALSE)),"定期Ａ",(IF(G82="","",IF(G82&lt;35,"定期Ａ",IF(G82&gt;75,"定期Ａ","一般健診")))))),"")))))</f>
        <v/>
      </c>
      <c r="R82" s="61" t="str">
        <f>IF(K82="本人",IF(L82="","",(IF(ISERROR(VLOOKUP(L82,'健診名簿（原本）'!$AK$2:$AK$84,1,FALSE)),"",(IF(G82="","",IF(AA82=1,"付加健診","")))))),"")</f>
        <v/>
      </c>
      <c r="S82" s="61" t="str">
        <f>IF(K82="本人",IF(L82="","",(IF(ISERROR(VLOOKUP(L82,'健診名簿（原本）'!$AK$2:$AK$84,1,FALSE)),"",(IF(E82="","",IF(E82="男","",IF(G82&lt;39,"",IF(G82&gt;75,"",IF(ISEVEN(G82),"乳がん検診",""))))))))),"")</f>
        <v/>
      </c>
      <c r="T82" s="61" t="str">
        <f>IF(K82="本人",IF(L82="","",(IF(ISERROR(VLOOKUP(L82,'健診名簿（原本）'!$AK$2:$AK$84,1,FALSE)),"",(IF(E82="","",IF(E82="男","",IF(G82&lt;20,"",IF(G82&gt;75,"",IF(ISEVEN(G82),"子宮頸がん検診",""))))))))),"")</f>
        <v/>
      </c>
      <c r="U82" s="70"/>
      <c r="V82" s="72"/>
      <c r="W82" s="61"/>
      <c r="X82" s="61"/>
      <c r="Y82" s="58"/>
      <c r="AJ82" s="4" t="s">
        <v>145</v>
      </c>
      <c r="AK82" s="4">
        <v>1450014</v>
      </c>
    </row>
    <row r="83" spans="1:37" ht="32.1" customHeight="1" x14ac:dyDescent="0.15">
      <c r="A83" s="76">
        <v>74</v>
      </c>
      <c r="B83" s="191"/>
      <c r="C83" s="192"/>
      <c r="D83" s="46" t="str">
        <f t="shared" si="12"/>
        <v/>
      </c>
      <c r="E83" s="47"/>
      <c r="F83" s="60"/>
      <c r="G83" s="193" t="str">
        <f t="shared" si="11"/>
        <v/>
      </c>
      <c r="H83" s="194"/>
      <c r="I83" s="48"/>
      <c r="J83" s="61"/>
      <c r="K83" s="50"/>
      <c r="L83" s="93">
        <f t="shared" si="13"/>
        <v>0</v>
      </c>
      <c r="M83" s="63"/>
      <c r="N83" s="62"/>
      <c r="O83" s="69"/>
      <c r="P83" s="65"/>
      <c r="Q83" s="48" t="str">
        <f>IF(L83="","",(IF(K83="家族","定期Ａ",(IF(K83="本人",(IF(ISERROR(VLOOKUP(L83,'健診名簿（原本）'!$AK$2:$AK$84,1,FALSE)),"定期Ａ",(IF(G83="","",IF(G83&lt;35,"定期Ａ",IF(G83&gt;75,"定期Ａ","一般健診")))))),"")))))</f>
        <v/>
      </c>
      <c r="R83" s="61" t="str">
        <f>IF(K83="本人",IF(L83="","",(IF(ISERROR(VLOOKUP(L83,'健診名簿（原本）'!$AK$2:$AK$84,1,FALSE)),"",(IF(G83="","",IF(AA83=1,"付加健診","")))))),"")</f>
        <v/>
      </c>
      <c r="S83" s="61" t="str">
        <f>IF(K83="本人",IF(L83="","",(IF(ISERROR(VLOOKUP(L83,'健診名簿（原本）'!$AK$2:$AK$84,1,FALSE)),"",(IF(E83="","",IF(E83="男","",IF(G83&lt;39,"",IF(G83&gt;75,"",IF(ISEVEN(G83),"乳がん検診",""))))))))),"")</f>
        <v/>
      </c>
      <c r="T83" s="61" t="str">
        <f>IF(K83="本人",IF(L83="","",(IF(ISERROR(VLOOKUP(L83,'健診名簿（原本）'!$AK$2:$AK$84,1,FALSE)),"",(IF(E83="","",IF(E83="男","",IF(G83&lt;20,"",IF(G83&gt;75,"",IF(ISEVEN(G83),"子宮頸がん検診",""))))))))),"")</f>
        <v/>
      </c>
      <c r="U83" s="70"/>
      <c r="V83" s="72"/>
      <c r="W83" s="61"/>
      <c r="X83" s="61"/>
      <c r="Y83" s="58"/>
      <c r="AJ83" s="4" t="s">
        <v>147</v>
      </c>
      <c r="AK83" s="4">
        <v>1460013</v>
      </c>
    </row>
    <row r="84" spans="1:37" ht="32.1" customHeight="1" x14ac:dyDescent="0.15">
      <c r="A84" s="59">
        <v>75</v>
      </c>
      <c r="B84" s="191"/>
      <c r="C84" s="192"/>
      <c r="D84" s="46" t="str">
        <f t="shared" si="12"/>
        <v/>
      </c>
      <c r="E84" s="47"/>
      <c r="F84" s="60"/>
      <c r="G84" s="193" t="str">
        <f t="shared" si="11"/>
        <v/>
      </c>
      <c r="H84" s="194"/>
      <c r="I84" s="48"/>
      <c r="J84" s="61"/>
      <c r="K84" s="50"/>
      <c r="L84" s="93">
        <f t="shared" si="13"/>
        <v>0</v>
      </c>
      <c r="M84" s="63"/>
      <c r="N84" s="62"/>
      <c r="O84" s="69"/>
      <c r="P84" s="65"/>
      <c r="Q84" s="48" t="str">
        <f>IF(L84="","",(IF(K84="家族","定期Ａ",(IF(K84="本人",(IF(ISERROR(VLOOKUP(L84,'健診名簿（原本）'!$AK$2:$AK$84,1,FALSE)),"定期Ａ",(IF(G84="","",IF(G84&lt;35,"定期Ａ",IF(G84&gt;75,"定期Ａ","一般健診")))))),"")))))</f>
        <v/>
      </c>
      <c r="R84" s="61" t="str">
        <f>IF(K84="本人",IF(L84="","",(IF(ISERROR(VLOOKUP(L84,'健診名簿（原本）'!$AK$2:$AK$84,1,FALSE)),"",(IF(G84="","",IF(AA84=1,"付加健診","")))))),"")</f>
        <v/>
      </c>
      <c r="S84" s="61" t="str">
        <f>IF(K84="本人",IF(L84="","",(IF(ISERROR(VLOOKUP(L84,'健診名簿（原本）'!$AK$2:$AK$84,1,FALSE)),"",(IF(E84="","",IF(E84="男","",IF(G84&lt;39,"",IF(G84&gt;75,"",IF(ISEVEN(G84),"乳がん検診",""))))))))),"")</f>
        <v/>
      </c>
      <c r="T84" s="61" t="str">
        <f>IF(K84="本人",IF(L84="","",(IF(ISERROR(VLOOKUP(L84,'健診名簿（原本）'!$AK$2:$AK$84,1,FALSE)),"",(IF(E84="","",IF(E84="男","",IF(G84&lt;20,"",IF(G84&gt;75,"",IF(ISEVEN(G84),"子宮頸がん検診",""))))))))),"")</f>
        <v/>
      </c>
      <c r="U84" s="70"/>
      <c r="V84" s="72"/>
      <c r="W84" s="61"/>
      <c r="X84" s="61"/>
      <c r="Y84" s="58"/>
      <c r="AJ84" s="4" t="s">
        <v>149</v>
      </c>
      <c r="AK84" s="4">
        <v>1470012</v>
      </c>
    </row>
    <row r="85" spans="1:37" ht="32.1" customHeight="1" x14ac:dyDescent="0.15">
      <c r="A85" s="76">
        <v>76</v>
      </c>
      <c r="B85" s="191"/>
      <c r="C85" s="192"/>
      <c r="D85" s="46" t="str">
        <f t="shared" si="12"/>
        <v/>
      </c>
      <c r="E85" s="47"/>
      <c r="F85" s="60"/>
      <c r="G85" s="193" t="str">
        <f t="shared" si="11"/>
        <v/>
      </c>
      <c r="H85" s="194"/>
      <c r="I85" s="48"/>
      <c r="J85" s="61"/>
      <c r="K85" s="50"/>
      <c r="L85" s="93">
        <f t="shared" si="13"/>
        <v>0</v>
      </c>
      <c r="M85" s="63"/>
      <c r="N85" s="62"/>
      <c r="O85" s="69"/>
      <c r="P85" s="65"/>
      <c r="Q85" s="48" t="str">
        <f>IF(L85="","",(IF(K85="家族","定期Ａ",(IF(K85="本人",(IF(ISERROR(VLOOKUP(L85,'健診名簿（原本）'!$AK$2:$AK$84,1,FALSE)),"定期Ａ",(IF(G85="","",IF(G85&lt;35,"定期Ａ",IF(G85&gt;75,"定期Ａ","一般健診")))))),"")))))</f>
        <v/>
      </c>
      <c r="R85" s="61" t="str">
        <f>IF(K85="本人",IF(L85="","",(IF(ISERROR(VLOOKUP(L85,'健診名簿（原本）'!$AK$2:$AK$84,1,FALSE)),"",(IF(G85="","",IF(AA85=1,"付加健診","")))))),"")</f>
        <v/>
      </c>
      <c r="S85" s="61" t="str">
        <f>IF(K85="本人",IF(L85="","",(IF(ISERROR(VLOOKUP(L85,'健診名簿（原本）'!$AK$2:$AK$84,1,FALSE)),"",(IF(E85="","",IF(E85="男","",IF(G85&lt;39,"",IF(G85&gt;75,"",IF(ISEVEN(G85),"乳がん検診",""))))))))),"")</f>
        <v/>
      </c>
      <c r="T85" s="61" t="str">
        <f>IF(K85="本人",IF(L85="","",(IF(ISERROR(VLOOKUP(L85,'健診名簿（原本）'!$AK$2:$AK$84,1,FALSE)),"",(IF(E85="","",IF(E85="男","",IF(G85&lt;20,"",IF(G85&gt;75,"",IF(ISEVEN(G85),"子宮頸がん検診",""))))))))),"")</f>
        <v/>
      </c>
      <c r="U85" s="70"/>
      <c r="V85" s="72"/>
      <c r="W85" s="61"/>
      <c r="X85" s="61"/>
      <c r="Y85" s="58"/>
    </row>
    <row r="86" spans="1:37" ht="32.1" customHeight="1" x14ac:dyDescent="0.15">
      <c r="A86" s="59">
        <v>77</v>
      </c>
      <c r="B86" s="191"/>
      <c r="C86" s="192"/>
      <c r="D86" s="46" t="str">
        <f t="shared" si="12"/>
        <v/>
      </c>
      <c r="E86" s="47"/>
      <c r="F86" s="60"/>
      <c r="G86" s="193" t="str">
        <f t="shared" si="11"/>
        <v/>
      </c>
      <c r="H86" s="194"/>
      <c r="I86" s="48"/>
      <c r="J86" s="61"/>
      <c r="K86" s="50"/>
      <c r="L86" s="93">
        <f t="shared" si="13"/>
        <v>0</v>
      </c>
      <c r="M86" s="63"/>
      <c r="N86" s="62"/>
      <c r="O86" s="69"/>
      <c r="P86" s="65"/>
      <c r="Q86" s="48" t="str">
        <f>IF(L86="","",(IF(K86="家族","定期Ａ",(IF(K86="本人",(IF(ISERROR(VLOOKUP(L86,'健診名簿（原本）'!$AK$2:$AK$84,1,FALSE)),"定期Ａ",(IF(G86="","",IF(G86&lt;35,"定期Ａ",IF(G86&gt;75,"定期Ａ","一般健診")))))),"")))))</f>
        <v/>
      </c>
      <c r="R86" s="61" t="str">
        <f>IF(K86="本人",IF(L86="","",(IF(ISERROR(VLOOKUP(L86,'健診名簿（原本）'!$AK$2:$AK$84,1,FALSE)),"",(IF(G86="","",IF(AA86=1,"付加健診","")))))),"")</f>
        <v/>
      </c>
      <c r="S86" s="61" t="str">
        <f>IF(K86="本人",IF(L86="","",(IF(ISERROR(VLOOKUP(L86,'健診名簿（原本）'!$AK$2:$AK$84,1,FALSE)),"",(IF(E86="","",IF(E86="男","",IF(G86&lt;39,"",IF(G86&gt;75,"",IF(ISEVEN(G86),"乳がん検診",""))))))))),"")</f>
        <v/>
      </c>
      <c r="T86" s="61" t="str">
        <f>IF(K86="本人",IF(L86="","",(IF(ISERROR(VLOOKUP(L86,'健診名簿（原本）'!$AK$2:$AK$84,1,FALSE)),"",(IF(E86="","",IF(E86="男","",IF(G86&lt;20,"",IF(G86&gt;75,"",IF(ISEVEN(G86),"子宮頸がん検診",""))))))))),"")</f>
        <v/>
      </c>
      <c r="U86" s="70"/>
      <c r="V86" s="72"/>
      <c r="W86" s="61"/>
      <c r="X86" s="61"/>
      <c r="Y86" s="58"/>
    </row>
    <row r="87" spans="1:37" ht="32.1" customHeight="1" x14ac:dyDescent="0.15">
      <c r="A87" s="76">
        <v>78</v>
      </c>
      <c r="B87" s="191"/>
      <c r="C87" s="192"/>
      <c r="D87" s="46" t="str">
        <f t="shared" si="12"/>
        <v/>
      </c>
      <c r="E87" s="47"/>
      <c r="F87" s="60"/>
      <c r="G87" s="193" t="str">
        <f t="shared" si="11"/>
        <v/>
      </c>
      <c r="H87" s="194"/>
      <c r="I87" s="48"/>
      <c r="J87" s="61"/>
      <c r="K87" s="50"/>
      <c r="L87" s="93">
        <f t="shared" si="13"/>
        <v>0</v>
      </c>
      <c r="M87" s="63"/>
      <c r="N87" s="62"/>
      <c r="O87" s="69"/>
      <c r="P87" s="65"/>
      <c r="Q87" s="48" t="str">
        <f>IF(L87="","",(IF(K87="家族","定期Ａ",(IF(K87="本人",(IF(ISERROR(VLOOKUP(L87,'健診名簿（原本）'!$AK$2:$AK$84,1,FALSE)),"定期Ａ",(IF(G87="","",IF(G87&lt;35,"定期Ａ",IF(G87&gt;75,"定期Ａ","一般健診")))))),"")))))</f>
        <v/>
      </c>
      <c r="R87" s="61" t="str">
        <f>IF(K87="本人",IF(L87="","",(IF(ISERROR(VLOOKUP(L87,'健診名簿（原本）'!$AK$2:$AK$84,1,FALSE)),"",(IF(G87="","",IF(AA87=1,"付加健診","")))))),"")</f>
        <v/>
      </c>
      <c r="S87" s="61" t="str">
        <f>IF(K87="本人",IF(L87="","",(IF(ISERROR(VLOOKUP(L87,'健診名簿（原本）'!$AK$2:$AK$84,1,FALSE)),"",(IF(E87="","",IF(E87="男","",IF(G87&lt;39,"",IF(G87&gt;75,"",IF(ISEVEN(G87),"乳がん検診",""))))))))),"")</f>
        <v/>
      </c>
      <c r="T87" s="61" t="str">
        <f>IF(K87="本人",IF(L87="","",(IF(ISERROR(VLOOKUP(L87,'健診名簿（原本）'!$AK$2:$AK$84,1,FALSE)),"",(IF(E87="","",IF(E87="男","",IF(G87&lt;20,"",IF(G87&gt;75,"",IF(ISEVEN(G87),"子宮頸がん検診",""))))))))),"")</f>
        <v/>
      </c>
      <c r="U87" s="70"/>
      <c r="V87" s="72"/>
      <c r="W87" s="61"/>
      <c r="X87" s="61"/>
      <c r="Y87" s="58"/>
    </row>
    <row r="88" spans="1:37" ht="32.1" customHeight="1" x14ac:dyDescent="0.15">
      <c r="A88" s="59">
        <v>79</v>
      </c>
      <c r="B88" s="191"/>
      <c r="C88" s="192"/>
      <c r="D88" s="46" t="str">
        <f t="shared" si="12"/>
        <v/>
      </c>
      <c r="E88" s="47"/>
      <c r="F88" s="60"/>
      <c r="G88" s="193" t="str">
        <f t="shared" si="11"/>
        <v/>
      </c>
      <c r="H88" s="194"/>
      <c r="I88" s="48"/>
      <c r="J88" s="61"/>
      <c r="K88" s="50"/>
      <c r="L88" s="93">
        <f t="shared" si="13"/>
        <v>0</v>
      </c>
      <c r="M88" s="63"/>
      <c r="N88" s="62"/>
      <c r="O88" s="69"/>
      <c r="P88" s="65"/>
      <c r="Q88" s="48" t="str">
        <f>IF(L88="","",(IF(K88="家族","定期Ａ",(IF(K88="本人",(IF(ISERROR(VLOOKUP(L88,'健診名簿（原本）'!$AK$2:$AK$84,1,FALSE)),"定期Ａ",(IF(G88="","",IF(G88&lt;35,"定期Ａ",IF(G88&gt;75,"定期Ａ","一般健診")))))),"")))))</f>
        <v/>
      </c>
      <c r="R88" s="61" t="str">
        <f>IF(K88="本人",IF(L88="","",(IF(ISERROR(VLOOKUP(L88,'健診名簿（原本）'!$AK$2:$AK$84,1,FALSE)),"",(IF(G88="","",IF(AA88=1,"付加健診","")))))),"")</f>
        <v/>
      </c>
      <c r="S88" s="61" t="str">
        <f>IF(K88="本人",IF(L88="","",(IF(ISERROR(VLOOKUP(L88,'健診名簿（原本）'!$AK$2:$AK$84,1,FALSE)),"",(IF(E88="","",IF(E88="男","",IF(G88&lt;39,"",IF(G88&gt;75,"",IF(ISEVEN(G88),"乳がん検診",""))))))))),"")</f>
        <v/>
      </c>
      <c r="T88" s="61" t="str">
        <f>IF(K88="本人",IF(L88="","",(IF(ISERROR(VLOOKUP(L88,'健診名簿（原本）'!$AK$2:$AK$84,1,FALSE)),"",(IF(E88="","",IF(E88="男","",IF(G88&lt;20,"",IF(G88&gt;75,"",IF(ISEVEN(G88),"子宮頸がん検診",""))))))))),"")</f>
        <v/>
      </c>
      <c r="U88" s="70"/>
      <c r="V88" s="72"/>
      <c r="W88" s="61"/>
      <c r="X88" s="61"/>
      <c r="Y88" s="58"/>
    </row>
    <row r="89" spans="1:37" ht="32.1" customHeight="1" x14ac:dyDescent="0.15">
      <c r="A89" s="76">
        <v>80</v>
      </c>
      <c r="B89" s="191"/>
      <c r="C89" s="192"/>
      <c r="D89" s="46" t="str">
        <f t="shared" si="12"/>
        <v/>
      </c>
      <c r="E89" s="47"/>
      <c r="F89" s="60"/>
      <c r="G89" s="193" t="str">
        <f t="shared" si="11"/>
        <v/>
      </c>
      <c r="H89" s="194"/>
      <c r="I89" s="48"/>
      <c r="J89" s="61"/>
      <c r="K89" s="50"/>
      <c r="L89" s="93">
        <f t="shared" si="13"/>
        <v>0</v>
      </c>
      <c r="M89" s="63"/>
      <c r="N89" s="62"/>
      <c r="O89" s="69"/>
      <c r="P89" s="65"/>
      <c r="Q89" s="48" t="str">
        <f>IF(L89="","",(IF(K89="家族","定期Ａ",(IF(K89="本人",(IF(ISERROR(VLOOKUP(L89,'健診名簿（原本）'!$AK$2:$AK$84,1,FALSE)),"定期Ａ",(IF(G89="","",IF(G89&lt;35,"定期Ａ",IF(G89&gt;75,"定期Ａ","一般健診")))))),"")))))</f>
        <v/>
      </c>
      <c r="R89" s="61" t="str">
        <f>IF(K89="本人",IF(L89="","",(IF(ISERROR(VLOOKUP(L89,'健診名簿（原本）'!$AK$2:$AK$84,1,FALSE)),"",(IF(G89="","",IF(AA89=1,"付加健診","")))))),"")</f>
        <v/>
      </c>
      <c r="S89" s="61" t="str">
        <f>IF(K89="本人",IF(L89="","",(IF(ISERROR(VLOOKUP(L89,'健診名簿（原本）'!$AK$2:$AK$84,1,FALSE)),"",(IF(E89="","",IF(E89="男","",IF(G89&lt;39,"",IF(G89&gt;75,"",IF(ISEVEN(G89),"乳がん検診",""))))))))),"")</f>
        <v/>
      </c>
      <c r="T89" s="61" t="str">
        <f>IF(K89="本人",IF(L89="","",(IF(ISERROR(VLOOKUP(L89,'健診名簿（原本）'!$AK$2:$AK$84,1,FALSE)),"",(IF(E89="","",IF(E89="男","",IF(G89&lt;20,"",IF(G89&gt;75,"",IF(ISEVEN(G89),"子宮頸がん検診",""))))))))),"")</f>
        <v/>
      </c>
      <c r="U89" s="70"/>
      <c r="V89" s="72"/>
      <c r="W89" s="61"/>
      <c r="X89" s="61"/>
      <c r="Y89" s="58"/>
    </row>
    <row r="90" spans="1:37" ht="32.1" customHeight="1" x14ac:dyDescent="0.15">
      <c r="A90" s="59">
        <v>81</v>
      </c>
      <c r="B90" s="191"/>
      <c r="C90" s="192"/>
      <c r="D90" s="46" t="str">
        <f t="shared" si="12"/>
        <v/>
      </c>
      <c r="E90" s="47"/>
      <c r="F90" s="60"/>
      <c r="G90" s="193" t="str">
        <f t="shared" si="11"/>
        <v/>
      </c>
      <c r="H90" s="194"/>
      <c r="I90" s="48"/>
      <c r="J90" s="61"/>
      <c r="K90" s="50"/>
      <c r="L90" s="93">
        <f t="shared" si="13"/>
        <v>0</v>
      </c>
      <c r="M90" s="63"/>
      <c r="N90" s="62"/>
      <c r="O90" s="69"/>
      <c r="P90" s="65"/>
      <c r="Q90" s="48" t="str">
        <f>IF(L90="","",(IF(K90="家族","定期Ａ",(IF(K90="本人",(IF(ISERROR(VLOOKUP(L90,'健診名簿（原本）'!$AK$2:$AK$84,1,FALSE)),"定期Ａ",(IF(G90="","",IF(G90&lt;35,"定期Ａ",IF(G90&gt;75,"定期Ａ","一般健診")))))),"")))))</f>
        <v/>
      </c>
      <c r="R90" s="61" t="str">
        <f>IF(K90="本人",IF(L90="","",(IF(ISERROR(VLOOKUP(L90,'健診名簿（原本）'!$AK$2:$AK$84,1,FALSE)),"",(IF(G90="","",IF(AA90=1,"付加健診","")))))),"")</f>
        <v/>
      </c>
      <c r="S90" s="61" t="str">
        <f>IF(K90="本人",IF(L90="","",(IF(ISERROR(VLOOKUP(L90,'健診名簿（原本）'!$AK$2:$AK$84,1,FALSE)),"",(IF(E90="","",IF(E90="男","",IF(G90&lt;39,"",IF(G90&gt;75,"",IF(ISEVEN(G90),"乳がん検診",""))))))))),"")</f>
        <v/>
      </c>
      <c r="T90" s="61" t="str">
        <f>IF(K90="本人",IF(L90="","",(IF(ISERROR(VLOOKUP(L90,'健診名簿（原本）'!$AK$2:$AK$84,1,FALSE)),"",(IF(E90="","",IF(E90="男","",IF(G90&lt;20,"",IF(G90&gt;75,"",IF(ISEVEN(G90),"子宮頸がん検診",""))))))))),"")</f>
        <v/>
      </c>
      <c r="U90" s="70"/>
      <c r="V90" s="72"/>
      <c r="W90" s="61"/>
      <c r="X90" s="61"/>
      <c r="Y90" s="58"/>
    </row>
    <row r="91" spans="1:37" ht="32.1" customHeight="1" x14ac:dyDescent="0.15">
      <c r="A91" s="76">
        <v>82</v>
      </c>
      <c r="B91" s="191"/>
      <c r="C91" s="192"/>
      <c r="D91" s="46" t="str">
        <f t="shared" si="12"/>
        <v/>
      </c>
      <c r="E91" s="47"/>
      <c r="F91" s="60"/>
      <c r="G91" s="193" t="str">
        <f t="shared" si="11"/>
        <v/>
      </c>
      <c r="H91" s="194"/>
      <c r="I91" s="48"/>
      <c r="J91" s="61"/>
      <c r="K91" s="50"/>
      <c r="L91" s="93">
        <f t="shared" si="13"/>
        <v>0</v>
      </c>
      <c r="M91" s="63"/>
      <c r="N91" s="62"/>
      <c r="O91" s="69"/>
      <c r="P91" s="65"/>
      <c r="Q91" s="48" t="str">
        <f>IF(L91="","",(IF(K91="家族","定期Ａ",(IF(K91="本人",(IF(ISERROR(VLOOKUP(L91,'健診名簿（原本）'!$AK$2:$AK$84,1,FALSE)),"定期Ａ",(IF(G91="","",IF(G91&lt;35,"定期Ａ",IF(G91&gt;75,"定期Ａ","一般健診")))))),"")))))</f>
        <v/>
      </c>
      <c r="R91" s="61" t="str">
        <f>IF(K91="本人",IF(L91="","",(IF(ISERROR(VLOOKUP(L91,'健診名簿（原本）'!$AK$2:$AK$84,1,FALSE)),"",(IF(G91="","",IF(AA91=1,"付加健診","")))))),"")</f>
        <v/>
      </c>
      <c r="S91" s="61" t="str">
        <f>IF(K91="本人",IF(L91="","",(IF(ISERROR(VLOOKUP(L91,'健診名簿（原本）'!$AK$2:$AK$84,1,FALSE)),"",(IF(E91="","",IF(E91="男","",IF(G91&lt;39,"",IF(G91&gt;75,"",IF(ISEVEN(G91),"乳がん検診",""))))))))),"")</f>
        <v/>
      </c>
      <c r="T91" s="61" t="str">
        <f>IF(K91="本人",IF(L91="","",(IF(ISERROR(VLOOKUP(L91,'健診名簿（原本）'!$AK$2:$AK$84,1,FALSE)),"",(IF(E91="","",IF(E91="男","",IF(G91&lt;20,"",IF(G91&gt;75,"",IF(ISEVEN(G91),"子宮頸がん検診",""))))))))),"")</f>
        <v/>
      </c>
      <c r="U91" s="70"/>
      <c r="V91" s="72"/>
      <c r="W91" s="61"/>
      <c r="X91" s="61"/>
      <c r="Y91" s="58"/>
    </row>
    <row r="92" spans="1:37" ht="32.1" customHeight="1" x14ac:dyDescent="0.15">
      <c r="A92" s="59">
        <v>83</v>
      </c>
      <c r="B92" s="191"/>
      <c r="C92" s="192"/>
      <c r="D92" s="46" t="str">
        <f t="shared" si="12"/>
        <v/>
      </c>
      <c r="E92" s="47"/>
      <c r="F92" s="60"/>
      <c r="G92" s="193" t="str">
        <f t="shared" si="11"/>
        <v/>
      </c>
      <c r="H92" s="194"/>
      <c r="I92" s="48"/>
      <c r="J92" s="61"/>
      <c r="K92" s="50"/>
      <c r="L92" s="93">
        <f t="shared" si="13"/>
        <v>0</v>
      </c>
      <c r="M92" s="63"/>
      <c r="N92" s="62"/>
      <c r="O92" s="69"/>
      <c r="P92" s="65"/>
      <c r="Q92" s="48" t="str">
        <f>IF(L92="","",(IF(K92="家族","定期Ａ",(IF(K92="本人",(IF(ISERROR(VLOOKUP(L92,'健診名簿（原本）'!$AK$2:$AK$84,1,FALSE)),"定期Ａ",(IF(G92="","",IF(G92&lt;35,"定期Ａ",IF(G92&gt;75,"定期Ａ","一般健診")))))),"")))))</f>
        <v/>
      </c>
      <c r="R92" s="61" t="str">
        <f>IF(K92="本人",IF(L92="","",(IF(ISERROR(VLOOKUP(L92,'健診名簿（原本）'!$AK$2:$AK$84,1,FALSE)),"",(IF(G92="","",IF(AA92=1,"付加健診","")))))),"")</f>
        <v/>
      </c>
      <c r="S92" s="61" t="str">
        <f>IF(K92="本人",IF(L92="","",(IF(ISERROR(VLOOKUP(L92,'健診名簿（原本）'!$AK$2:$AK$84,1,FALSE)),"",(IF(E92="","",IF(E92="男","",IF(G92&lt;39,"",IF(G92&gt;75,"",IF(ISEVEN(G92),"乳がん検診",""))))))))),"")</f>
        <v/>
      </c>
      <c r="T92" s="61" t="str">
        <f>IF(K92="本人",IF(L92="","",(IF(ISERROR(VLOOKUP(L92,'健診名簿（原本）'!$AK$2:$AK$84,1,FALSE)),"",(IF(E92="","",IF(E92="男","",IF(G92&lt;20,"",IF(G92&gt;75,"",IF(ISEVEN(G92),"子宮頸がん検診",""))))))))),"")</f>
        <v/>
      </c>
      <c r="U92" s="70"/>
      <c r="V92" s="72"/>
      <c r="W92" s="61"/>
      <c r="X92" s="61"/>
      <c r="Y92" s="58"/>
    </row>
    <row r="93" spans="1:37" ht="32.1" customHeight="1" x14ac:dyDescent="0.15">
      <c r="A93" s="76">
        <v>84</v>
      </c>
      <c r="B93" s="191"/>
      <c r="C93" s="192"/>
      <c r="D93" s="46" t="str">
        <f t="shared" si="12"/>
        <v/>
      </c>
      <c r="E93" s="47"/>
      <c r="F93" s="60"/>
      <c r="G93" s="193" t="str">
        <f t="shared" si="11"/>
        <v/>
      </c>
      <c r="H93" s="194"/>
      <c r="I93" s="48"/>
      <c r="J93" s="61"/>
      <c r="K93" s="50"/>
      <c r="L93" s="93">
        <f t="shared" si="13"/>
        <v>0</v>
      </c>
      <c r="M93" s="63"/>
      <c r="N93" s="62"/>
      <c r="O93" s="69"/>
      <c r="P93" s="65"/>
      <c r="Q93" s="48" t="str">
        <f>IF(L93="","",(IF(K93="家族","定期Ａ",(IF(K93="本人",(IF(ISERROR(VLOOKUP(L93,'健診名簿（原本）'!$AK$2:$AK$84,1,FALSE)),"定期Ａ",(IF(G93="","",IF(G93&lt;35,"定期Ａ",IF(G93&gt;75,"定期Ａ","一般健診")))))),"")))))</f>
        <v/>
      </c>
      <c r="R93" s="61" t="str">
        <f>IF(K93="本人",IF(L93="","",(IF(ISERROR(VLOOKUP(L93,'健診名簿（原本）'!$AK$2:$AK$84,1,FALSE)),"",(IF(G93="","",IF(AA93=1,"付加健診","")))))),"")</f>
        <v/>
      </c>
      <c r="S93" s="61" t="str">
        <f>IF(K93="本人",IF(L93="","",(IF(ISERROR(VLOOKUP(L93,'健診名簿（原本）'!$AK$2:$AK$84,1,FALSE)),"",(IF(E93="","",IF(E93="男","",IF(G93&lt;39,"",IF(G93&gt;75,"",IF(ISEVEN(G93),"乳がん検診",""))))))))),"")</f>
        <v/>
      </c>
      <c r="T93" s="61" t="str">
        <f>IF(K93="本人",IF(L93="","",(IF(ISERROR(VLOOKUP(L93,'健診名簿（原本）'!$AK$2:$AK$84,1,FALSE)),"",(IF(E93="","",IF(E93="男","",IF(G93&lt;20,"",IF(G93&gt;75,"",IF(ISEVEN(G93),"子宮頸がん検診",""))))))))),"")</f>
        <v/>
      </c>
      <c r="U93" s="70"/>
      <c r="V93" s="72"/>
      <c r="W93" s="61"/>
      <c r="X93" s="61"/>
      <c r="Y93" s="58"/>
    </row>
    <row r="94" spans="1:37" ht="32.1" customHeight="1" x14ac:dyDescent="0.15">
      <c r="A94" s="59">
        <v>85</v>
      </c>
      <c r="B94" s="191"/>
      <c r="C94" s="192"/>
      <c r="D94" s="46" t="str">
        <f t="shared" si="12"/>
        <v/>
      </c>
      <c r="E94" s="47"/>
      <c r="F94" s="60"/>
      <c r="G94" s="193" t="str">
        <f t="shared" si="11"/>
        <v/>
      </c>
      <c r="H94" s="194"/>
      <c r="I94" s="48"/>
      <c r="J94" s="61"/>
      <c r="K94" s="50"/>
      <c r="L94" s="93">
        <f t="shared" si="13"/>
        <v>0</v>
      </c>
      <c r="M94" s="63"/>
      <c r="N94" s="62"/>
      <c r="O94" s="69"/>
      <c r="P94" s="65"/>
      <c r="Q94" s="48" t="str">
        <f>IF(L94="","",(IF(K94="家族","定期Ａ",(IF(K94="本人",(IF(ISERROR(VLOOKUP(L94,'健診名簿（原本）'!$AK$2:$AK$84,1,FALSE)),"定期Ａ",(IF(G94="","",IF(G94&lt;35,"定期Ａ",IF(G94&gt;75,"定期Ａ","一般健診")))))),"")))))</f>
        <v/>
      </c>
      <c r="R94" s="61" t="str">
        <f>IF(K94="本人",IF(L94="","",(IF(ISERROR(VLOOKUP(L94,'健診名簿（原本）'!$AK$2:$AK$84,1,FALSE)),"",(IF(G94="","",IF(AA94=1,"付加健診","")))))),"")</f>
        <v/>
      </c>
      <c r="S94" s="61" t="str">
        <f>IF(K94="本人",IF(L94="","",(IF(ISERROR(VLOOKUP(L94,'健診名簿（原本）'!$AK$2:$AK$84,1,FALSE)),"",(IF(E94="","",IF(E94="男","",IF(G94&lt;39,"",IF(G94&gt;75,"",IF(ISEVEN(G94),"乳がん検診",""))))))))),"")</f>
        <v/>
      </c>
      <c r="T94" s="61" t="str">
        <f>IF(K94="本人",IF(L94="","",(IF(ISERROR(VLOOKUP(L94,'健診名簿（原本）'!$AK$2:$AK$84,1,FALSE)),"",(IF(E94="","",IF(E94="男","",IF(G94&lt;20,"",IF(G94&gt;75,"",IF(ISEVEN(G94),"子宮頸がん検診",""))))))))),"")</f>
        <v/>
      </c>
      <c r="U94" s="70"/>
      <c r="V94" s="72"/>
      <c r="W94" s="61"/>
      <c r="X94" s="61"/>
      <c r="Y94" s="58"/>
    </row>
    <row r="95" spans="1:37" ht="32.1" customHeight="1" x14ac:dyDescent="0.15">
      <c r="A95" s="76">
        <v>86</v>
      </c>
      <c r="B95" s="191"/>
      <c r="C95" s="192"/>
      <c r="D95" s="46" t="str">
        <f t="shared" si="12"/>
        <v/>
      </c>
      <c r="E95" s="47"/>
      <c r="F95" s="60"/>
      <c r="G95" s="193" t="str">
        <f t="shared" si="11"/>
        <v/>
      </c>
      <c r="H95" s="194"/>
      <c r="I95" s="48"/>
      <c r="J95" s="61"/>
      <c r="K95" s="50"/>
      <c r="L95" s="93">
        <f t="shared" si="13"/>
        <v>0</v>
      </c>
      <c r="M95" s="63"/>
      <c r="N95" s="62"/>
      <c r="O95" s="69"/>
      <c r="P95" s="65"/>
      <c r="Q95" s="48" t="str">
        <f>IF(L95="","",(IF(K95="家族","定期Ａ",(IF(K95="本人",(IF(ISERROR(VLOOKUP(L95,'健診名簿（原本）'!$AK$2:$AK$84,1,FALSE)),"定期Ａ",(IF(G95="","",IF(G95&lt;35,"定期Ａ",IF(G95&gt;75,"定期Ａ","一般健診")))))),"")))))</f>
        <v/>
      </c>
      <c r="R95" s="61" t="str">
        <f>IF(K95="本人",IF(L95="","",(IF(ISERROR(VLOOKUP(L95,'健診名簿（原本）'!$AK$2:$AK$84,1,FALSE)),"",(IF(G95="","",IF(AA95=1,"付加健診","")))))),"")</f>
        <v/>
      </c>
      <c r="S95" s="61" t="str">
        <f>IF(K95="本人",IF(L95="","",(IF(ISERROR(VLOOKUP(L95,'健診名簿（原本）'!$AK$2:$AK$84,1,FALSE)),"",(IF(E95="","",IF(E95="男","",IF(G95&lt;39,"",IF(G95&gt;75,"",IF(ISEVEN(G95),"乳がん検診",""))))))))),"")</f>
        <v/>
      </c>
      <c r="T95" s="61" t="str">
        <f>IF(K95="本人",IF(L95="","",(IF(ISERROR(VLOOKUP(L95,'健診名簿（原本）'!$AK$2:$AK$84,1,FALSE)),"",(IF(E95="","",IF(E95="男","",IF(G95&lt;20,"",IF(G95&gt;75,"",IF(ISEVEN(G95),"子宮頸がん検診",""))))))))),"")</f>
        <v/>
      </c>
      <c r="U95" s="70"/>
      <c r="V95" s="72"/>
      <c r="W95" s="61"/>
      <c r="X95" s="61"/>
      <c r="Y95" s="58"/>
    </row>
    <row r="96" spans="1:37" ht="32.1" customHeight="1" x14ac:dyDescent="0.15">
      <c r="A96" s="59">
        <v>87</v>
      </c>
      <c r="B96" s="191"/>
      <c r="C96" s="192"/>
      <c r="D96" s="46" t="str">
        <f t="shared" si="12"/>
        <v/>
      </c>
      <c r="E96" s="47"/>
      <c r="F96" s="60"/>
      <c r="G96" s="193" t="str">
        <f t="shared" si="11"/>
        <v/>
      </c>
      <c r="H96" s="194"/>
      <c r="I96" s="48"/>
      <c r="J96" s="61"/>
      <c r="K96" s="50"/>
      <c r="L96" s="93">
        <f t="shared" si="13"/>
        <v>0</v>
      </c>
      <c r="M96" s="63"/>
      <c r="N96" s="62"/>
      <c r="O96" s="69"/>
      <c r="P96" s="65"/>
      <c r="Q96" s="48" t="str">
        <f>IF(L96="","",(IF(K96="家族","定期Ａ",(IF(K96="本人",(IF(ISERROR(VLOOKUP(L96,'健診名簿（原本）'!$AK$2:$AK$84,1,FALSE)),"定期Ａ",(IF(G96="","",IF(G96&lt;35,"定期Ａ",IF(G96&gt;75,"定期Ａ","一般健診")))))),"")))))</f>
        <v/>
      </c>
      <c r="R96" s="61" t="str">
        <f>IF(K96="本人",IF(L96="","",(IF(ISERROR(VLOOKUP(L96,'健診名簿（原本）'!$AK$2:$AK$84,1,FALSE)),"",(IF(G96="","",IF(AA96=1,"付加健診","")))))),"")</f>
        <v/>
      </c>
      <c r="S96" s="61" t="str">
        <f>IF(K96="本人",IF(L96="","",(IF(ISERROR(VLOOKUP(L96,'健診名簿（原本）'!$AK$2:$AK$84,1,FALSE)),"",(IF(E96="","",IF(E96="男","",IF(G96&lt;39,"",IF(G96&gt;75,"",IF(ISEVEN(G96),"乳がん検診",""))))))))),"")</f>
        <v/>
      </c>
      <c r="T96" s="61" t="str">
        <f>IF(K96="本人",IF(L96="","",(IF(ISERROR(VLOOKUP(L96,'健診名簿（原本）'!$AK$2:$AK$84,1,FALSE)),"",(IF(E96="","",IF(E96="男","",IF(G96&lt;20,"",IF(G96&gt;75,"",IF(ISEVEN(G96),"子宮頸がん検診",""))))))))),"")</f>
        <v/>
      </c>
      <c r="U96" s="70"/>
      <c r="V96" s="72"/>
      <c r="W96" s="61"/>
      <c r="X96" s="61"/>
      <c r="Y96" s="58"/>
    </row>
    <row r="97" spans="1:25" ht="32.1" customHeight="1" x14ac:dyDescent="0.15">
      <c r="A97" s="76">
        <v>88</v>
      </c>
      <c r="B97" s="191"/>
      <c r="C97" s="192"/>
      <c r="D97" s="46" t="str">
        <f t="shared" si="12"/>
        <v/>
      </c>
      <c r="E97" s="47"/>
      <c r="F97" s="60"/>
      <c r="G97" s="193" t="str">
        <f t="shared" si="11"/>
        <v/>
      </c>
      <c r="H97" s="194"/>
      <c r="I97" s="48"/>
      <c r="J97" s="61"/>
      <c r="K97" s="50"/>
      <c r="L97" s="93">
        <f t="shared" si="13"/>
        <v>0</v>
      </c>
      <c r="M97" s="63"/>
      <c r="N97" s="62"/>
      <c r="O97" s="69"/>
      <c r="P97" s="65"/>
      <c r="Q97" s="48" t="str">
        <f>IF(L97="","",(IF(K97="家族","定期Ａ",(IF(K97="本人",(IF(ISERROR(VLOOKUP(L97,'健診名簿（原本）'!$AK$2:$AK$84,1,FALSE)),"定期Ａ",(IF(G97="","",IF(G97&lt;35,"定期Ａ",IF(G97&gt;75,"定期Ａ","一般健診")))))),"")))))</f>
        <v/>
      </c>
      <c r="R97" s="61" t="str">
        <f>IF(K97="本人",IF(L97="","",(IF(ISERROR(VLOOKUP(L97,'健診名簿（原本）'!$AK$2:$AK$84,1,FALSE)),"",(IF(G97="","",IF(AA97=1,"付加健診","")))))),"")</f>
        <v/>
      </c>
      <c r="S97" s="61" t="str">
        <f>IF(K97="本人",IF(L97="","",(IF(ISERROR(VLOOKUP(L97,'健診名簿（原本）'!$AK$2:$AK$84,1,FALSE)),"",(IF(E97="","",IF(E97="男","",IF(G97&lt;39,"",IF(G97&gt;75,"",IF(ISEVEN(G97),"乳がん検診",""))))))))),"")</f>
        <v/>
      </c>
      <c r="T97" s="61" t="str">
        <f>IF(K97="本人",IF(L97="","",(IF(ISERROR(VLOOKUP(L97,'健診名簿（原本）'!$AK$2:$AK$84,1,FALSE)),"",(IF(E97="","",IF(E97="男","",IF(G97&lt;20,"",IF(G97&gt;75,"",IF(ISEVEN(G97),"子宮頸がん検診",""))))))))),"")</f>
        <v/>
      </c>
      <c r="U97" s="70"/>
      <c r="V97" s="72"/>
      <c r="W97" s="61"/>
      <c r="X97" s="61"/>
      <c r="Y97" s="58"/>
    </row>
    <row r="98" spans="1:25" ht="32.1" customHeight="1" x14ac:dyDescent="0.15">
      <c r="A98" s="59">
        <v>89</v>
      </c>
      <c r="B98" s="191"/>
      <c r="C98" s="192"/>
      <c r="D98" s="46" t="str">
        <f t="shared" si="12"/>
        <v/>
      </c>
      <c r="E98" s="47"/>
      <c r="F98" s="60"/>
      <c r="G98" s="193" t="str">
        <f t="shared" si="11"/>
        <v/>
      </c>
      <c r="H98" s="194"/>
      <c r="I98" s="48"/>
      <c r="J98" s="61"/>
      <c r="K98" s="50"/>
      <c r="L98" s="93">
        <f t="shared" si="13"/>
        <v>0</v>
      </c>
      <c r="M98" s="63"/>
      <c r="N98" s="62"/>
      <c r="O98" s="69"/>
      <c r="P98" s="65"/>
      <c r="Q98" s="48" t="str">
        <f>IF(L98="","",(IF(K98="家族","定期Ａ",(IF(K98="本人",(IF(ISERROR(VLOOKUP(L98,'健診名簿（原本）'!$AK$2:$AK$84,1,FALSE)),"定期Ａ",(IF(G98="","",IF(G98&lt;35,"定期Ａ",IF(G98&gt;75,"定期Ａ","一般健診")))))),"")))))</f>
        <v/>
      </c>
      <c r="R98" s="61" t="str">
        <f>IF(K98="本人",IF(L98="","",(IF(ISERROR(VLOOKUP(L98,'健診名簿（原本）'!$AK$2:$AK$84,1,FALSE)),"",(IF(G98="","",IF(AA98=1,"付加健診","")))))),"")</f>
        <v/>
      </c>
      <c r="S98" s="61" t="str">
        <f>IF(K98="本人",IF(L98="","",(IF(ISERROR(VLOOKUP(L98,'健診名簿（原本）'!$AK$2:$AK$84,1,FALSE)),"",(IF(E98="","",IF(E98="男","",IF(G98&lt;39,"",IF(G98&gt;75,"",IF(ISEVEN(G98),"乳がん検診",""))))))))),"")</f>
        <v/>
      </c>
      <c r="T98" s="61" t="str">
        <f>IF(K98="本人",IF(L98="","",(IF(ISERROR(VLOOKUP(L98,'健診名簿（原本）'!$AK$2:$AK$84,1,FALSE)),"",(IF(E98="","",IF(E98="男","",IF(G98&lt;20,"",IF(G98&gt;75,"",IF(ISEVEN(G98),"子宮頸がん検診",""))))))))),"")</f>
        <v/>
      </c>
      <c r="U98" s="70"/>
      <c r="V98" s="72"/>
      <c r="W98" s="61"/>
      <c r="X98" s="61"/>
      <c r="Y98" s="58"/>
    </row>
    <row r="99" spans="1:25" ht="32.1" customHeight="1" x14ac:dyDescent="0.15">
      <c r="A99" s="76">
        <v>90</v>
      </c>
      <c r="B99" s="191"/>
      <c r="C99" s="192"/>
      <c r="D99" s="46" t="str">
        <f t="shared" si="12"/>
        <v/>
      </c>
      <c r="E99" s="47"/>
      <c r="F99" s="60"/>
      <c r="G99" s="193" t="str">
        <f t="shared" si="11"/>
        <v/>
      </c>
      <c r="H99" s="194"/>
      <c r="I99" s="48"/>
      <c r="J99" s="61"/>
      <c r="K99" s="50"/>
      <c r="L99" s="93">
        <f t="shared" si="13"/>
        <v>0</v>
      </c>
      <c r="M99" s="63"/>
      <c r="N99" s="62"/>
      <c r="O99" s="69"/>
      <c r="P99" s="65"/>
      <c r="Q99" s="48" t="str">
        <f>IF(L99="","",(IF(K99="家族","定期Ａ",(IF(K99="本人",(IF(ISERROR(VLOOKUP(L99,'健診名簿（原本）'!$AK$2:$AK$84,1,FALSE)),"定期Ａ",(IF(G99="","",IF(G99&lt;35,"定期Ａ",IF(G99&gt;75,"定期Ａ","一般健診")))))),"")))))</f>
        <v/>
      </c>
      <c r="R99" s="61" t="str">
        <f>IF(K99="本人",IF(L99="","",(IF(ISERROR(VLOOKUP(L99,'健診名簿（原本）'!$AK$2:$AK$84,1,FALSE)),"",(IF(G99="","",IF(AA99=1,"付加健診","")))))),"")</f>
        <v/>
      </c>
      <c r="S99" s="61" t="str">
        <f>IF(K99="本人",IF(L99="","",(IF(ISERROR(VLOOKUP(L99,'健診名簿（原本）'!$AK$2:$AK$84,1,FALSE)),"",(IF(E99="","",IF(E99="男","",IF(G99&lt;39,"",IF(G99&gt;75,"",IF(ISEVEN(G99),"乳がん検診",""))))))))),"")</f>
        <v/>
      </c>
      <c r="T99" s="61" t="str">
        <f>IF(K99="本人",IF(L99="","",(IF(ISERROR(VLOOKUP(L99,'健診名簿（原本）'!$AK$2:$AK$84,1,FALSE)),"",(IF(E99="","",IF(E99="男","",IF(G99&lt;20,"",IF(G99&gt;75,"",IF(ISEVEN(G99),"子宮頸がん検診",""))))))))),"")</f>
        <v/>
      </c>
      <c r="U99" s="70"/>
      <c r="V99" s="72"/>
      <c r="W99" s="61"/>
      <c r="X99" s="61"/>
      <c r="Y99" s="58"/>
    </row>
    <row r="100" spans="1:25" ht="32.1" customHeight="1" x14ac:dyDescent="0.15">
      <c r="A100" s="59">
        <v>91</v>
      </c>
      <c r="B100" s="191"/>
      <c r="C100" s="192"/>
      <c r="D100" s="46" t="str">
        <f t="shared" si="12"/>
        <v/>
      </c>
      <c r="E100" s="47"/>
      <c r="F100" s="60"/>
      <c r="G100" s="193" t="str">
        <f t="shared" si="11"/>
        <v/>
      </c>
      <c r="H100" s="194"/>
      <c r="I100" s="48"/>
      <c r="J100" s="61"/>
      <c r="K100" s="50"/>
      <c r="L100" s="93">
        <f t="shared" si="13"/>
        <v>0</v>
      </c>
      <c r="M100" s="63"/>
      <c r="N100" s="62"/>
      <c r="O100" s="69"/>
      <c r="P100" s="65"/>
      <c r="Q100" s="48" t="str">
        <f>IF(L100="","",(IF(K100="家族","定期Ａ",(IF(K100="本人",(IF(ISERROR(VLOOKUP(L100,'健診名簿（原本）'!$AK$2:$AK$84,1,FALSE)),"定期Ａ",(IF(G100="","",IF(G100&lt;35,"定期Ａ",IF(G100&gt;75,"定期Ａ","一般健診")))))),"")))))</f>
        <v/>
      </c>
      <c r="R100" s="61" t="str">
        <f>IF(K100="本人",IF(L100="","",(IF(ISERROR(VLOOKUP(L100,'健診名簿（原本）'!$AK$2:$AK$84,1,FALSE)),"",(IF(G100="","",IF(AA100=1,"付加健診","")))))),"")</f>
        <v/>
      </c>
      <c r="S100" s="61" t="str">
        <f>IF(K100="本人",IF(L100="","",(IF(ISERROR(VLOOKUP(L100,'健診名簿（原本）'!$AK$2:$AK$84,1,FALSE)),"",(IF(E100="","",IF(E100="男","",IF(G100&lt;39,"",IF(G100&gt;75,"",IF(ISEVEN(G100),"乳がん検診",""))))))))),"")</f>
        <v/>
      </c>
      <c r="T100" s="61" t="str">
        <f>IF(K100="本人",IF(L100="","",(IF(ISERROR(VLOOKUP(L100,'健診名簿（原本）'!$AK$2:$AK$84,1,FALSE)),"",(IF(E100="","",IF(E100="男","",IF(G100&lt;20,"",IF(G100&gt;75,"",IF(ISEVEN(G100),"子宮頸がん検診",""))))))))),"")</f>
        <v/>
      </c>
      <c r="U100" s="70"/>
      <c r="V100" s="72"/>
      <c r="W100" s="61"/>
      <c r="X100" s="61"/>
      <c r="Y100" s="58"/>
    </row>
    <row r="101" spans="1:25" ht="32.1" customHeight="1" x14ac:dyDescent="0.15">
      <c r="A101" s="76">
        <v>92</v>
      </c>
      <c r="B101" s="191"/>
      <c r="C101" s="192"/>
      <c r="D101" s="46" t="str">
        <f t="shared" si="12"/>
        <v/>
      </c>
      <c r="E101" s="47"/>
      <c r="F101" s="60"/>
      <c r="G101" s="193" t="str">
        <f t="shared" si="11"/>
        <v/>
      </c>
      <c r="H101" s="194"/>
      <c r="I101" s="48"/>
      <c r="J101" s="61"/>
      <c r="K101" s="50"/>
      <c r="L101" s="93">
        <f t="shared" si="13"/>
        <v>0</v>
      </c>
      <c r="M101" s="63"/>
      <c r="N101" s="62"/>
      <c r="O101" s="69"/>
      <c r="P101" s="65"/>
      <c r="Q101" s="48" t="str">
        <f>IF(L101="","",(IF(K101="家族","定期Ａ",(IF(K101="本人",(IF(ISERROR(VLOOKUP(L101,'健診名簿（原本）'!$AK$2:$AK$84,1,FALSE)),"定期Ａ",(IF(G101="","",IF(G101&lt;35,"定期Ａ",IF(G101&gt;75,"定期Ａ","一般健診")))))),"")))))</f>
        <v/>
      </c>
      <c r="R101" s="61" t="str">
        <f>IF(K101="本人",IF(L101="","",(IF(ISERROR(VLOOKUP(L101,'健診名簿（原本）'!$AK$2:$AK$84,1,FALSE)),"",(IF(G101="","",IF(AA101=1,"付加健診","")))))),"")</f>
        <v/>
      </c>
      <c r="S101" s="61" t="str">
        <f>IF(K101="本人",IF(L101="","",(IF(ISERROR(VLOOKUP(L101,'健診名簿（原本）'!$AK$2:$AK$84,1,FALSE)),"",(IF(E101="","",IF(E101="男","",IF(G101&lt;39,"",IF(G101&gt;75,"",IF(ISEVEN(G101),"乳がん検診",""))))))))),"")</f>
        <v/>
      </c>
      <c r="T101" s="61" t="str">
        <f>IF(K101="本人",IF(L101="","",(IF(ISERROR(VLOOKUP(L101,'健診名簿（原本）'!$AK$2:$AK$84,1,FALSE)),"",(IF(E101="","",IF(E101="男","",IF(G101&lt;20,"",IF(G101&gt;75,"",IF(ISEVEN(G101),"子宮頸がん検診",""))))))))),"")</f>
        <v/>
      </c>
      <c r="U101" s="70"/>
      <c r="V101" s="72"/>
      <c r="W101" s="61"/>
      <c r="X101" s="61"/>
      <c r="Y101" s="58"/>
    </row>
    <row r="102" spans="1:25" ht="32.1" customHeight="1" x14ac:dyDescent="0.15">
      <c r="A102" s="59">
        <v>93</v>
      </c>
      <c r="B102" s="191"/>
      <c r="C102" s="192"/>
      <c r="D102" s="46" t="str">
        <f t="shared" si="12"/>
        <v/>
      </c>
      <c r="E102" s="47"/>
      <c r="F102" s="60"/>
      <c r="G102" s="193" t="str">
        <f t="shared" si="11"/>
        <v/>
      </c>
      <c r="H102" s="194"/>
      <c r="I102" s="48"/>
      <c r="J102" s="61"/>
      <c r="K102" s="50"/>
      <c r="L102" s="93">
        <f t="shared" si="13"/>
        <v>0</v>
      </c>
      <c r="M102" s="63"/>
      <c r="N102" s="62"/>
      <c r="O102" s="69"/>
      <c r="P102" s="65"/>
      <c r="Q102" s="48" t="str">
        <f>IF(L102="","",(IF(K102="家族","定期Ａ",(IF(K102="本人",(IF(ISERROR(VLOOKUP(L102,'健診名簿（原本）'!$AK$2:$AK$84,1,FALSE)),"定期Ａ",(IF(G102="","",IF(G102&lt;35,"定期Ａ",IF(G102&gt;75,"定期Ａ","一般健診")))))),"")))))</f>
        <v/>
      </c>
      <c r="R102" s="61" t="str">
        <f>IF(K102="本人",IF(L102="","",(IF(ISERROR(VLOOKUP(L102,'健診名簿（原本）'!$AK$2:$AK$84,1,FALSE)),"",(IF(G102="","",IF(AA102=1,"付加健診","")))))),"")</f>
        <v/>
      </c>
      <c r="S102" s="61" t="str">
        <f>IF(K102="本人",IF(L102="","",(IF(ISERROR(VLOOKUP(L102,'健診名簿（原本）'!$AK$2:$AK$84,1,FALSE)),"",(IF(E102="","",IF(E102="男","",IF(G102&lt;39,"",IF(G102&gt;75,"",IF(ISEVEN(G102),"乳がん検診",""))))))))),"")</f>
        <v/>
      </c>
      <c r="T102" s="61" t="str">
        <f>IF(K102="本人",IF(L102="","",(IF(ISERROR(VLOOKUP(L102,'健診名簿（原本）'!$AK$2:$AK$84,1,FALSE)),"",(IF(E102="","",IF(E102="男","",IF(G102&lt;20,"",IF(G102&gt;75,"",IF(ISEVEN(G102),"子宮頸がん検診",""))))))))),"")</f>
        <v/>
      </c>
      <c r="U102" s="70"/>
      <c r="V102" s="72"/>
      <c r="W102" s="61"/>
      <c r="X102" s="61"/>
      <c r="Y102" s="58"/>
    </row>
    <row r="103" spans="1:25" ht="32.1" customHeight="1" x14ac:dyDescent="0.15">
      <c r="A103" s="76">
        <v>94</v>
      </c>
      <c r="B103" s="191"/>
      <c r="C103" s="192"/>
      <c r="D103" s="46" t="str">
        <f t="shared" si="12"/>
        <v/>
      </c>
      <c r="E103" s="47"/>
      <c r="F103" s="60"/>
      <c r="G103" s="193" t="str">
        <f t="shared" si="11"/>
        <v/>
      </c>
      <c r="H103" s="194"/>
      <c r="I103" s="48"/>
      <c r="J103" s="61"/>
      <c r="K103" s="50"/>
      <c r="L103" s="93">
        <f t="shared" si="13"/>
        <v>0</v>
      </c>
      <c r="M103" s="63"/>
      <c r="N103" s="62"/>
      <c r="O103" s="69"/>
      <c r="P103" s="65"/>
      <c r="Q103" s="48" t="str">
        <f>IF(L103="","",(IF(K103="家族","定期Ａ",(IF(K103="本人",(IF(ISERROR(VLOOKUP(L103,'健診名簿（原本）'!$AK$2:$AK$84,1,FALSE)),"定期Ａ",(IF(G103="","",IF(G103&lt;35,"定期Ａ",IF(G103&gt;75,"定期Ａ","一般健診")))))),"")))))</f>
        <v/>
      </c>
      <c r="R103" s="61" t="str">
        <f>IF(K103="本人",IF(L103="","",(IF(ISERROR(VLOOKUP(L103,'健診名簿（原本）'!$AK$2:$AK$84,1,FALSE)),"",(IF(G103="","",IF(AA103=1,"付加健診","")))))),"")</f>
        <v/>
      </c>
      <c r="S103" s="61" t="str">
        <f>IF(K103="本人",IF(L103="","",(IF(ISERROR(VLOOKUP(L103,'健診名簿（原本）'!$AK$2:$AK$84,1,FALSE)),"",(IF(E103="","",IF(E103="男","",IF(G103&lt;39,"",IF(G103&gt;75,"",IF(ISEVEN(G103),"乳がん検診",""))))))))),"")</f>
        <v/>
      </c>
      <c r="T103" s="61" t="str">
        <f>IF(K103="本人",IF(L103="","",(IF(ISERROR(VLOOKUP(L103,'健診名簿（原本）'!$AK$2:$AK$84,1,FALSE)),"",(IF(E103="","",IF(E103="男","",IF(G103&lt;20,"",IF(G103&gt;75,"",IF(ISEVEN(G103),"子宮頸がん検診",""))))))))),"")</f>
        <v/>
      </c>
      <c r="U103" s="70"/>
      <c r="V103" s="72"/>
      <c r="W103" s="61"/>
      <c r="X103" s="61"/>
      <c r="Y103" s="58"/>
    </row>
    <row r="104" spans="1:25" ht="32.1" customHeight="1" x14ac:dyDescent="0.15">
      <c r="A104" s="59">
        <v>95</v>
      </c>
      <c r="B104" s="191"/>
      <c r="C104" s="192"/>
      <c r="D104" s="46" t="str">
        <f t="shared" si="12"/>
        <v/>
      </c>
      <c r="E104" s="47"/>
      <c r="F104" s="60"/>
      <c r="G104" s="193" t="str">
        <f t="shared" si="11"/>
        <v/>
      </c>
      <c r="H104" s="194"/>
      <c r="I104" s="48"/>
      <c r="J104" s="61"/>
      <c r="K104" s="50"/>
      <c r="L104" s="93">
        <f t="shared" si="13"/>
        <v>0</v>
      </c>
      <c r="M104" s="63"/>
      <c r="N104" s="62"/>
      <c r="O104" s="69"/>
      <c r="P104" s="65"/>
      <c r="Q104" s="48" t="str">
        <f>IF(L104="","",(IF(K104="家族","定期Ａ",(IF(K104="本人",(IF(ISERROR(VLOOKUP(L104,'健診名簿（原本）'!$AK$2:$AK$84,1,FALSE)),"定期Ａ",(IF(G104="","",IF(G104&lt;35,"定期Ａ",IF(G104&gt;75,"定期Ａ","一般健診")))))),"")))))</f>
        <v/>
      </c>
      <c r="R104" s="61" t="str">
        <f>IF(K104="本人",IF(L104="","",(IF(ISERROR(VLOOKUP(L104,'健診名簿（原本）'!$AK$2:$AK$84,1,FALSE)),"",(IF(G104="","",IF(AA104=1,"付加健診","")))))),"")</f>
        <v/>
      </c>
      <c r="S104" s="61" t="str">
        <f>IF(K104="本人",IF(L104="","",(IF(ISERROR(VLOOKUP(L104,'健診名簿（原本）'!$AK$2:$AK$84,1,FALSE)),"",(IF(E104="","",IF(E104="男","",IF(G104&lt;39,"",IF(G104&gt;75,"",IF(ISEVEN(G104),"乳がん検診",""))))))))),"")</f>
        <v/>
      </c>
      <c r="T104" s="61" t="str">
        <f>IF(K104="本人",IF(L104="","",(IF(ISERROR(VLOOKUP(L104,'健診名簿（原本）'!$AK$2:$AK$84,1,FALSE)),"",(IF(E104="","",IF(E104="男","",IF(G104&lt;20,"",IF(G104&gt;75,"",IF(ISEVEN(G104),"子宮頸がん検診",""))))))))),"")</f>
        <v/>
      </c>
      <c r="U104" s="70"/>
      <c r="V104" s="72"/>
      <c r="W104" s="61"/>
      <c r="X104" s="61"/>
      <c r="Y104" s="58"/>
    </row>
    <row r="105" spans="1:25" ht="32.1" customHeight="1" x14ac:dyDescent="0.15">
      <c r="A105" s="76">
        <v>96</v>
      </c>
      <c r="B105" s="191"/>
      <c r="C105" s="192"/>
      <c r="D105" s="46" t="str">
        <f t="shared" si="12"/>
        <v/>
      </c>
      <c r="E105" s="47"/>
      <c r="F105" s="60"/>
      <c r="G105" s="193" t="str">
        <f t="shared" si="11"/>
        <v/>
      </c>
      <c r="H105" s="194"/>
      <c r="I105" s="48"/>
      <c r="J105" s="61"/>
      <c r="K105" s="50"/>
      <c r="L105" s="93">
        <f t="shared" si="13"/>
        <v>0</v>
      </c>
      <c r="M105" s="63"/>
      <c r="N105" s="62"/>
      <c r="O105" s="69"/>
      <c r="P105" s="65"/>
      <c r="Q105" s="48" t="str">
        <f>IF(L105="","",(IF(K105="家族","定期Ａ",(IF(K105="本人",(IF(ISERROR(VLOOKUP(L105,'健診名簿（原本）'!$AK$2:$AK$84,1,FALSE)),"定期Ａ",(IF(G105="","",IF(G105&lt;35,"定期Ａ",IF(G105&gt;75,"定期Ａ","一般健診")))))),"")))))</f>
        <v/>
      </c>
      <c r="R105" s="61" t="str">
        <f>IF(K105="本人",IF(L105="","",(IF(ISERROR(VLOOKUP(L105,'健診名簿（原本）'!$AK$2:$AK$84,1,FALSE)),"",(IF(G105="","",IF(AA105=1,"付加健診","")))))),"")</f>
        <v/>
      </c>
      <c r="S105" s="61" t="str">
        <f>IF(K105="本人",IF(L105="","",(IF(ISERROR(VLOOKUP(L105,'健診名簿（原本）'!$AK$2:$AK$84,1,FALSE)),"",(IF(E105="","",IF(E105="男","",IF(G105&lt;39,"",IF(G105&gt;75,"",IF(ISEVEN(G105),"乳がん検診",""))))))))),"")</f>
        <v/>
      </c>
      <c r="T105" s="61" t="str">
        <f>IF(K105="本人",IF(L105="","",(IF(ISERROR(VLOOKUP(L105,'健診名簿（原本）'!$AK$2:$AK$84,1,FALSE)),"",(IF(E105="","",IF(E105="男","",IF(G105&lt;20,"",IF(G105&gt;75,"",IF(ISEVEN(G105),"子宮頸がん検診",""))))))))),"")</f>
        <v/>
      </c>
      <c r="U105" s="70"/>
      <c r="V105" s="72"/>
      <c r="W105" s="61"/>
      <c r="X105" s="61"/>
      <c r="Y105" s="58"/>
    </row>
    <row r="106" spans="1:25" ht="32.1" customHeight="1" x14ac:dyDescent="0.15">
      <c r="A106" s="59">
        <v>97</v>
      </c>
      <c r="B106" s="191"/>
      <c r="C106" s="192"/>
      <c r="D106" s="46" t="str">
        <f t="shared" si="12"/>
        <v/>
      </c>
      <c r="E106" s="47"/>
      <c r="F106" s="60"/>
      <c r="G106" s="193" t="str">
        <f t="shared" si="11"/>
        <v/>
      </c>
      <c r="H106" s="194"/>
      <c r="I106" s="48"/>
      <c r="J106" s="61"/>
      <c r="K106" s="50"/>
      <c r="L106" s="93">
        <f t="shared" si="13"/>
        <v>0</v>
      </c>
      <c r="M106" s="63"/>
      <c r="N106" s="62"/>
      <c r="O106" s="69"/>
      <c r="P106" s="65"/>
      <c r="Q106" s="48" t="str">
        <f>IF(L106="","",(IF(K106="家族","定期Ａ",(IF(K106="本人",(IF(ISERROR(VLOOKUP(L106,'健診名簿（原本）'!$AK$2:$AK$84,1,FALSE)),"定期Ａ",(IF(G106="","",IF(G106&lt;35,"定期Ａ",IF(G106&gt;75,"定期Ａ","一般健診")))))),"")))))</f>
        <v/>
      </c>
      <c r="R106" s="61" t="str">
        <f>IF(K106="本人",IF(L106="","",(IF(ISERROR(VLOOKUP(L106,'健診名簿（原本）'!$AK$2:$AK$84,1,FALSE)),"",(IF(G106="","",IF(AA106=1,"付加健診","")))))),"")</f>
        <v/>
      </c>
      <c r="S106" s="61" t="str">
        <f>IF(K106="本人",IF(L106="","",(IF(ISERROR(VLOOKUP(L106,'健診名簿（原本）'!$AK$2:$AK$84,1,FALSE)),"",(IF(E106="","",IF(E106="男","",IF(G106&lt;39,"",IF(G106&gt;75,"",IF(ISEVEN(G106),"乳がん検診",""))))))))),"")</f>
        <v/>
      </c>
      <c r="T106" s="61" t="str">
        <f>IF(K106="本人",IF(L106="","",(IF(ISERROR(VLOOKUP(L106,'健診名簿（原本）'!$AK$2:$AK$84,1,FALSE)),"",(IF(E106="","",IF(E106="男","",IF(G106&lt;20,"",IF(G106&gt;75,"",IF(ISEVEN(G106),"子宮頸がん検診",""))))))))),"")</f>
        <v/>
      </c>
      <c r="U106" s="70"/>
      <c r="V106" s="72"/>
      <c r="W106" s="61"/>
      <c r="X106" s="61"/>
      <c r="Y106" s="58"/>
    </row>
    <row r="107" spans="1:25" ht="32.1" customHeight="1" x14ac:dyDescent="0.15">
      <c r="A107" s="76">
        <v>98</v>
      </c>
      <c r="B107" s="191"/>
      <c r="C107" s="192"/>
      <c r="D107" s="46" t="str">
        <f t="shared" si="12"/>
        <v/>
      </c>
      <c r="E107" s="47"/>
      <c r="F107" s="60"/>
      <c r="G107" s="193" t="str">
        <f t="shared" si="11"/>
        <v/>
      </c>
      <c r="H107" s="194"/>
      <c r="I107" s="48"/>
      <c r="J107" s="61"/>
      <c r="K107" s="50"/>
      <c r="L107" s="93">
        <f t="shared" si="13"/>
        <v>0</v>
      </c>
      <c r="M107" s="63"/>
      <c r="N107" s="62"/>
      <c r="O107" s="69"/>
      <c r="P107" s="65"/>
      <c r="Q107" s="48" t="str">
        <f>IF(L107="","",(IF(K107="家族","定期Ａ",(IF(K107="本人",(IF(ISERROR(VLOOKUP(L107,'健診名簿（原本）'!$AK$2:$AK$84,1,FALSE)),"定期Ａ",(IF(G107="","",IF(G107&lt;35,"定期Ａ",IF(G107&gt;75,"定期Ａ","一般健診")))))),"")))))</f>
        <v/>
      </c>
      <c r="R107" s="61" t="str">
        <f>IF(K107="本人",IF(L107="","",(IF(ISERROR(VLOOKUP(L107,'健診名簿（原本）'!$AK$2:$AK$84,1,FALSE)),"",(IF(G107="","",IF(AA107=1,"付加健診","")))))),"")</f>
        <v/>
      </c>
      <c r="S107" s="61" t="str">
        <f>IF(K107="本人",IF(L107="","",(IF(ISERROR(VLOOKUP(L107,'健診名簿（原本）'!$AK$2:$AK$84,1,FALSE)),"",(IF(E107="","",IF(E107="男","",IF(G107&lt;39,"",IF(G107&gt;75,"",IF(ISEVEN(G107),"乳がん検診",""))))))))),"")</f>
        <v/>
      </c>
      <c r="T107" s="61" t="str">
        <f>IF(K107="本人",IF(L107="","",(IF(ISERROR(VLOOKUP(L107,'健診名簿（原本）'!$AK$2:$AK$84,1,FALSE)),"",(IF(E107="","",IF(E107="男","",IF(G107&lt;20,"",IF(G107&gt;75,"",IF(ISEVEN(G107),"子宮頸がん検診",""))))))))),"")</f>
        <v/>
      </c>
      <c r="U107" s="70"/>
      <c r="V107" s="72"/>
      <c r="W107" s="61"/>
      <c r="X107" s="61"/>
      <c r="Y107" s="58"/>
    </row>
    <row r="108" spans="1:25" ht="32.1" customHeight="1" x14ac:dyDescent="0.15">
      <c r="A108" s="59">
        <v>99</v>
      </c>
      <c r="B108" s="191"/>
      <c r="C108" s="192"/>
      <c r="D108" s="46" t="str">
        <f t="shared" si="12"/>
        <v/>
      </c>
      <c r="E108" s="47"/>
      <c r="F108" s="60"/>
      <c r="G108" s="193" t="str">
        <f t="shared" si="11"/>
        <v/>
      </c>
      <c r="H108" s="194"/>
      <c r="I108" s="48"/>
      <c r="J108" s="61"/>
      <c r="K108" s="50"/>
      <c r="L108" s="93">
        <f t="shared" si="13"/>
        <v>0</v>
      </c>
      <c r="M108" s="63"/>
      <c r="N108" s="62"/>
      <c r="O108" s="69"/>
      <c r="P108" s="65"/>
      <c r="Q108" s="48" t="str">
        <f>IF(L108="","",(IF(K108="家族","定期Ａ",(IF(K108="本人",(IF(ISERROR(VLOOKUP(L108,'健診名簿（原本）'!$AK$2:$AK$84,1,FALSE)),"定期Ａ",(IF(G108="","",IF(G108&lt;35,"定期Ａ",IF(G108&gt;75,"定期Ａ","一般健診")))))),"")))))</f>
        <v/>
      </c>
      <c r="R108" s="61" t="str">
        <f>IF(K108="本人",IF(L108="","",(IF(ISERROR(VLOOKUP(L108,'健診名簿（原本）'!$AK$2:$AK$84,1,FALSE)),"",(IF(G108="","",IF(AA108=1,"付加健診","")))))),"")</f>
        <v/>
      </c>
      <c r="S108" s="61" t="str">
        <f>IF(K108="本人",IF(L108="","",(IF(ISERROR(VLOOKUP(L108,'健診名簿（原本）'!$AK$2:$AK$84,1,FALSE)),"",(IF(E108="","",IF(E108="男","",IF(G108&lt;39,"",IF(G108&gt;75,"",IF(ISEVEN(G108),"乳がん検診",""))))))))),"")</f>
        <v/>
      </c>
      <c r="T108" s="61" t="str">
        <f>IF(K108="本人",IF(L108="","",(IF(ISERROR(VLOOKUP(L108,'健診名簿（原本）'!$AK$2:$AK$84,1,FALSE)),"",(IF(E108="","",IF(E108="男","",IF(G108&lt;20,"",IF(G108&gt;75,"",IF(ISEVEN(G108),"子宮頸がん検診",""))))))))),"")</f>
        <v/>
      </c>
      <c r="U108" s="70"/>
      <c r="V108" s="72"/>
      <c r="W108" s="61"/>
      <c r="X108" s="61"/>
      <c r="Y108" s="58"/>
    </row>
    <row r="109" spans="1:25" ht="32.1" customHeight="1" x14ac:dyDescent="0.15">
      <c r="A109" s="76">
        <v>100</v>
      </c>
      <c r="B109" s="201"/>
      <c r="C109" s="202"/>
      <c r="D109" s="79" t="str">
        <f t="shared" si="12"/>
        <v/>
      </c>
      <c r="E109" s="79"/>
      <c r="F109" s="78"/>
      <c r="G109" s="203" t="str">
        <f t="shared" si="11"/>
        <v/>
      </c>
      <c r="H109" s="204"/>
      <c r="I109" s="80"/>
      <c r="J109" s="81"/>
      <c r="K109" s="82"/>
      <c r="L109" s="94">
        <f t="shared" si="13"/>
        <v>0</v>
      </c>
      <c r="M109" s="83"/>
      <c r="N109" s="82"/>
      <c r="O109" s="84"/>
      <c r="P109" s="85"/>
      <c r="Q109" s="80" t="str">
        <f>IF(L109="","",(IF(K109="家族","定期Ａ",(IF(K109="本人",(IF(ISERROR(VLOOKUP(L109,'健診名簿（原本）'!$AK$2:$AK$84,1,FALSE)),"定期Ａ",(IF(G109="","",IF(G109&lt;35,"定期Ａ",IF(G109&gt;75,"定期Ａ","一般健診")))))),"")))))</f>
        <v/>
      </c>
      <c r="R109" s="81" t="str">
        <f>IF(K109="本人",IF(L109="","",(IF(ISERROR(VLOOKUP(L109,'健診名簿（原本）'!$AK$2:$AK$84,1,FALSE)),"",(IF(G109="","",IF(AA109=1,"付加健診","")))))),"")</f>
        <v/>
      </c>
      <c r="S109" s="81" t="str">
        <f>IF(K109="本人",IF(L109="","",(IF(ISERROR(VLOOKUP(L109,'健診名簿（原本）'!$AK$2:$AK$84,1,FALSE)),"",(IF(E109="","",IF(E109="男","",IF(G109&lt;39,"",IF(G109&gt;75,"",IF(ISEVEN(G109),"乳がん検診",""))))))))),"")</f>
        <v/>
      </c>
      <c r="T109" s="81" t="str">
        <f>IF(K109="本人",IF(L109="","",(IF(ISERROR(VLOOKUP(L109,'健診名簿（原本）'!$AK$2:$AK$84,1,FALSE)),"",(IF(E109="","",IF(E109="男","",IF(G109&lt;20,"",IF(G109&gt;75,"",IF(ISEVEN(G109),"子宮頸がん検診",""))))))))),"")</f>
        <v/>
      </c>
      <c r="U109" s="86"/>
      <c r="V109" s="87"/>
      <c r="W109" s="81"/>
      <c r="X109" s="81"/>
      <c r="Y109" s="95"/>
    </row>
  </sheetData>
  <mergeCells count="247"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8:C98"/>
    <mergeCell ref="G98:H98"/>
    <mergeCell ref="B99:C99"/>
    <mergeCell ref="G99:H99"/>
    <mergeCell ref="B100:C100"/>
    <mergeCell ref="G100:H100"/>
    <mergeCell ref="B95:C95"/>
    <mergeCell ref="G95:H95"/>
    <mergeCell ref="B96:C96"/>
    <mergeCell ref="G96:H96"/>
    <mergeCell ref="B97:C97"/>
    <mergeCell ref="G97:H97"/>
    <mergeCell ref="B92:C92"/>
    <mergeCell ref="G92:H92"/>
    <mergeCell ref="B93:C93"/>
    <mergeCell ref="G93:H93"/>
    <mergeCell ref="B94:C94"/>
    <mergeCell ref="G94:H94"/>
    <mergeCell ref="B89:C89"/>
    <mergeCell ref="G89:H89"/>
    <mergeCell ref="B90:C90"/>
    <mergeCell ref="G90:H90"/>
    <mergeCell ref="B91:C91"/>
    <mergeCell ref="G91:H91"/>
    <mergeCell ref="B86:C86"/>
    <mergeCell ref="G86:H86"/>
    <mergeCell ref="B87:C87"/>
    <mergeCell ref="G87:H87"/>
    <mergeCell ref="B88:C88"/>
    <mergeCell ref="G88:H88"/>
    <mergeCell ref="B83:C83"/>
    <mergeCell ref="G83:H83"/>
    <mergeCell ref="B84:C84"/>
    <mergeCell ref="G84:H84"/>
    <mergeCell ref="B85:C85"/>
    <mergeCell ref="G85:H85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74:C74"/>
    <mergeCell ref="G74:H74"/>
    <mergeCell ref="B75:C75"/>
    <mergeCell ref="G75:H75"/>
    <mergeCell ref="B76:C76"/>
    <mergeCell ref="G76:H76"/>
    <mergeCell ref="B71:C71"/>
    <mergeCell ref="G71:H71"/>
    <mergeCell ref="B72:C72"/>
    <mergeCell ref="G72:H72"/>
    <mergeCell ref="B73:C73"/>
    <mergeCell ref="G73:H73"/>
    <mergeCell ref="B68:C68"/>
    <mergeCell ref="G68:H68"/>
    <mergeCell ref="B69:C69"/>
    <mergeCell ref="G69:H69"/>
    <mergeCell ref="B70:C70"/>
    <mergeCell ref="G70:H70"/>
    <mergeCell ref="B65:C65"/>
    <mergeCell ref="G65:H65"/>
    <mergeCell ref="B66:C66"/>
    <mergeCell ref="G66:H66"/>
    <mergeCell ref="B67:C67"/>
    <mergeCell ref="G67:H67"/>
    <mergeCell ref="B62:C62"/>
    <mergeCell ref="G62:H62"/>
    <mergeCell ref="B63:C63"/>
    <mergeCell ref="G63:H63"/>
    <mergeCell ref="B64:C64"/>
    <mergeCell ref="G64:H64"/>
    <mergeCell ref="B59:C59"/>
    <mergeCell ref="G59:H59"/>
    <mergeCell ref="B60:C60"/>
    <mergeCell ref="G60:H60"/>
    <mergeCell ref="B61:C61"/>
    <mergeCell ref="G61:H61"/>
    <mergeCell ref="B56:C56"/>
    <mergeCell ref="G56:H56"/>
    <mergeCell ref="B57:C57"/>
    <mergeCell ref="G57:H57"/>
    <mergeCell ref="B58:C58"/>
    <mergeCell ref="G58:H58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9:C9"/>
    <mergeCell ref="G9:H9"/>
    <mergeCell ref="M9:P9"/>
    <mergeCell ref="Q9:U9"/>
    <mergeCell ref="V9:X9"/>
    <mergeCell ref="B10:C10"/>
    <mergeCell ref="G10:H10"/>
    <mergeCell ref="L6:L7"/>
    <mergeCell ref="M6:M7"/>
    <mergeCell ref="N6:N7"/>
    <mergeCell ref="O6:O7"/>
    <mergeCell ref="B8:C8"/>
    <mergeCell ref="G8:H8"/>
    <mergeCell ref="Q5:U7"/>
    <mergeCell ref="V5:V7"/>
    <mergeCell ref="W5:W7"/>
    <mergeCell ref="X5:X7"/>
    <mergeCell ref="Y5:Y7"/>
    <mergeCell ref="G6:G7"/>
    <mergeCell ref="H6:H7"/>
    <mergeCell ref="I6:I7"/>
    <mergeCell ref="J6:J7"/>
    <mergeCell ref="K6:K7"/>
    <mergeCell ref="AL3:AM3"/>
    <mergeCell ref="W4:Y4"/>
    <mergeCell ref="A5:A7"/>
    <mergeCell ref="B5:C7"/>
    <mergeCell ref="D5:D7"/>
    <mergeCell ref="E5:E7"/>
    <mergeCell ref="F5:F7"/>
    <mergeCell ref="G5:H5"/>
    <mergeCell ref="I5:L5"/>
    <mergeCell ref="M5:P5"/>
    <mergeCell ref="W1:Y1"/>
    <mergeCell ref="B2:C2"/>
    <mergeCell ref="G2:P2"/>
    <mergeCell ref="W2:Y2"/>
    <mergeCell ref="A3:B3"/>
    <mergeCell ref="C3:D3"/>
    <mergeCell ref="H3:M3"/>
    <mergeCell ref="N3:T3"/>
    <mergeCell ref="U3:V4"/>
    <mergeCell ref="W3:Y3"/>
    <mergeCell ref="A1:B1"/>
    <mergeCell ref="C1:F1"/>
    <mergeCell ref="I1:P1"/>
    <mergeCell ref="Q1:Q2"/>
    <mergeCell ref="R1:T2"/>
    <mergeCell ref="U1:V2"/>
  </mergeCells>
  <phoneticPr fontId="3"/>
  <conditionalFormatting sqref="L10:L109">
    <cfRule type="containsBlanks" dxfId="0" priority="1">
      <formula>LEN(TRIM(L10))=0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scale="71" fitToHeight="0" orientation="landscape" r:id="rId1"/>
  <headerFooter>
    <oddHeader>&amp;L&amp;"-,標準"サンピア仙台健診クリニック
　担当　&amp;C&amp;"-,太字"&amp;20 ２０２５年度　健康診断受診者名簿&amp;R&amp;D</oddHeader>
    <oddFooter>&amp;L&amp;"-,太字"&amp;8・Excelデータのままご提出ください。
・協会けんぽの費用補助対象の方で年齢起算日でのご年齢が７５歳の方は、
　７５歳のお誕生日より早い受診で補助対象となりますので、ご注意ください。&amp;C&amp;"-,太字"&amp;10―サンピア仙台健診クリニック―
&amp;P</oddFooter>
  </headerFooter>
  <rowBreaks count="2" manualBreakCount="2">
    <brk id="39" max="22" man="1"/>
    <brk id="54" max="22" man="1"/>
  </rowBreaks>
  <colBreaks count="1" manualBreakCount="1">
    <brk id="25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536D05-5FE9-407E-8D38-98314F75FBEF}">
          <x14:formula1>
            <xm:f>リスト!$A$3:$A$4</xm:f>
          </x14:formula1>
          <xm:sqref>E10:E109</xm:sqref>
        </x14:dataValidation>
        <x14:dataValidation type="list" allowBlank="1" showInputMessage="1" showErrorMessage="1" xr:uid="{4E6F425E-F3A5-485C-9204-4674878C9B09}">
          <x14:formula1>
            <xm:f>リスト!$C$3:$C$4</xm:f>
          </x14:formula1>
          <xm:sqref>K10:K109</xm:sqref>
        </x14:dataValidation>
        <x14:dataValidation type="list" allowBlank="1" showInputMessage="1" showErrorMessage="1" xr:uid="{50B67695-1FAF-4756-9FFD-B6724C2190EE}">
          <x14:formula1>
            <xm:f>リスト!$E$3:$E$4</xm:f>
          </x14:formula1>
          <xm:sqref>Y10:Y109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C16A-F3DB-48DD-974C-5EC2411E4EFF}">
  <dimension ref="A3:E4"/>
  <sheetViews>
    <sheetView workbookViewId="0">
      <selection activeCell="E3" sqref="E3"/>
    </sheetView>
  </sheetViews>
  <sheetFormatPr defaultRowHeight="13.5" x14ac:dyDescent="0.15"/>
  <sheetData>
    <row r="3" spans="1:5" x14ac:dyDescent="0.15">
      <c r="A3" t="s">
        <v>152</v>
      </c>
      <c r="C3" t="s">
        <v>48</v>
      </c>
      <c r="E3" t="s">
        <v>72</v>
      </c>
    </row>
    <row r="4" spans="1:5" x14ac:dyDescent="0.15">
      <c r="A4" t="s">
        <v>46</v>
      </c>
      <c r="C4" t="s">
        <v>153</v>
      </c>
      <c r="E4" t="s">
        <v>69</v>
      </c>
    </row>
  </sheetData>
  <sheetProtection algorithmName="SHA-512" hashValue="I6qnUQg0Ae63OtKmd4mYjBFBTyzZSrfXNw/dhZHc/ZJ3vUM58R7MX8QuAUSnrTpOUxy+qs57PX/v+PcO62n1rQ==" saltValue="PBQboK50beXfkeHZLLVWl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健診名簿（原本）</vt:lpstr>
      <vt:lpstr>リスト</vt:lpstr>
      <vt:lpstr>'健診名簿（原本）'!Print_Area</vt:lpstr>
      <vt:lpstr>'健診名簿（原本）'!Print_Titles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KEN21052(営業推進室・木村)</dc:creator>
  <cp:lastModifiedBy>KEN24093(予約・木幡)</cp:lastModifiedBy>
  <cp:lastPrinted>2025-03-08T06:28:51Z</cp:lastPrinted>
  <dcterms:created xsi:type="dcterms:W3CDTF">2025-01-27T23:18:31Z</dcterms:created>
  <dcterms:modified xsi:type="dcterms:W3CDTF">2025-03-08T06:29:18Z</dcterms:modified>
</cp:coreProperties>
</file>